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ACKUP 20191025 IVAN DESKTOP\000 NEWLY UPDATED\"/>
    </mc:Choice>
  </mc:AlternateContent>
  <bookViews>
    <workbookView xWindow="-120" yWindow="-120" windowWidth="29040" windowHeight="15990"/>
  </bookViews>
  <sheets>
    <sheet name="SUMMARY" sheetId="1" r:id="rId1"/>
    <sheet name="A.001" sheetId="8" r:id="rId2"/>
    <sheet name="A.002" sheetId="9" r:id="rId3"/>
    <sheet name="A.003" sheetId="10" r:id="rId4"/>
    <sheet name="A.004" sheetId="12" r:id="rId5"/>
    <sheet name="A.005" sheetId="11" r:id="rId6"/>
    <sheet name="A.006" sheetId="13" r:id="rId7"/>
    <sheet name="A.007" sheetId="14" r:id="rId8"/>
    <sheet name="A.008" sheetId="16" r:id="rId9"/>
    <sheet name="A.009" sheetId="17" r:id="rId10"/>
    <sheet name="A.010" sheetId="18" r:id="rId11"/>
    <sheet name="A.011" sheetId="19" r:id="rId12"/>
    <sheet name="A.012" sheetId="20" r:id="rId13"/>
    <sheet name="A.013" sheetId="21" r:id="rId14"/>
    <sheet name="A.014" sheetId="22" r:id="rId15"/>
    <sheet name="B.005" sheetId="25" r:id="rId16"/>
    <sheet name="B.006" sheetId="26" r:id="rId17"/>
    <sheet name="B.007" sheetId="27" r:id="rId18"/>
    <sheet name="D.001" sheetId="23" r:id="rId19"/>
    <sheet name="G" sheetId="15" r:id="rId20"/>
    <sheet name="H" sheetId="24" r:id="rId21"/>
    <sheet name="Jan" sheetId="4" state="hidden" r:id="rId22"/>
    <sheet name="Feb" sheetId="5" state="hidden" r:id="rId23"/>
    <sheet name="March" sheetId="7" state="hidden" r:id="rId24"/>
  </sheets>
  <externalReferences>
    <externalReference r:id="rId25"/>
    <externalReference r:id="rId26"/>
  </externalReferences>
  <definedNames>
    <definedName name="OPERATION_TOTAL_LIST">'[1]Detail Operation 2019'!$K:$K</definedName>
    <definedName name="_xlnm.Print_Area" localSheetId="15">B.005!$A$1:$G$4</definedName>
    <definedName name="_xlnm.Print_Area" localSheetId="16">B.006!$A$7:$G$19</definedName>
    <definedName name="_xlnm.Print_Area" localSheetId="17">B.007!$A$1:$G$5</definedName>
    <definedName name="_xlnm.Print_Area" localSheetId="20">H!$A$1:$G$5</definedName>
    <definedName name="_xlnm.Print_Area" localSheetId="0">SUMMARY!$A$1:$M$70</definedName>
    <definedName name="_xlnm.Print_Titles" localSheetId="0">SUMMARY!$1:$3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2" i="1" l="1"/>
  <c r="G64" i="1"/>
  <c r="G66" i="1"/>
  <c r="G37" i="1"/>
  <c r="H35" i="1"/>
  <c r="G35" i="1"/>
  <c r="G30" i="1"/>
  <c r="G28" i="1"/>
  <c r="G29" i="1"/>
  <c r="G19" i="1"/>
  <c r="G4" i="1"/>
  <c r="J21" i="1"/>
  <c r="F67" i="1"/>
  <c r="I67" i="1" s="1"/>
  <c r="F65" i="1"/>
  <c r="F63" i="1"/>
  <c r="I63" i="1" s="1"/>
  <c r="F61" i="1"/>
  <c r="H61" i="1" s="1"/>
  <c r="F60" i="1"/>
  <c r="H60" i="1" s="1"/>
  <c r="E60" i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7" i="1"/>
  <c r="H47" i="1" s="1"/>
  <c r="F46" i="1"/>
  <c r="H46" i="1" s="1"/>
  <c r="F45" i="1"/>
  <c r="H45" i="1" s="1"/>
  <c r="F44" i="1"/>
  <c r="I44" i="1" s="1"/>
  <c r="F43" i="1"/>
  <c r="H43" i="1" s="1"/>
  <c r="F42" i="1"/>
  <c r="I42" i="1" s="1"/>
  <c r="F41" i="1"/>
  <c r="H41" i="1" s="1"/>
  <c r="F39" i="1"/>
  <c r="H39" i="1" s="1"/>
  <c r="F38" i="1"/>
  <c r="H38" i="1" s="1"/>
  <c r="F36" i="1"/>
  <c r="F34" i="1"/>
  <c r="H34" i="1" s="1"/>
  <c r="F33" i="1"/>
  <c r="H33" i="1" s="1"/>
  <c r="F32" i="1"/>
  <c r="I32" i="1" s="1"/>
  <c r="F31" i="1"/>
  <c r="I31" i="1" s="1"/>
  <c r="H65" i="1" l="1"/>
  <c r="H64" i="1" s="1"/>
  <c r="J65" i="1"/>
  <c r="G68" i="1"/>
  <c r="H74" i="1" s="1"/>
  <c r="I43" i="1"/>
  <c r="H67" i="1"/>
  <c r="H66" i="1" s="1"/>
  <c r="I65" i="1"/>
  <c r="H63" i="1"/>
  <c r="H62" i="1" s="1"/>
  <c r="I45" i="1"/>
  <c r="H42" i="1"/>
  <c r="H44" i="1"/>
  <c r="I41" i="1"/>
  <c r="I50" i="1"/>
  <c r="H31" i="1"/>
  <c r="H30" i="1" s="1"/>
  <c r="H32" i="1"/>
  <c r="H37" i="1" l="1"/>
  <c r="H73" i="1"/>
  <c r="G70" i="1"/>
  <c r="F29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66" i="1"/>
  <c r="D66" i="1"/>
  <c r="C66" i="1"/>
  <c r="E64" i="1"/>
  <c r="D64" i="1"/>
  <c r="C64" i="1"/>
  <c r="E62" i="1"/>
  <c r="D62" i="1"/>
  <c r="C62" i="1"/>
  <c r="E37" i="1"/>
  <c r="D37" i="1"/>
  <c r="C37" i="1"/>
  <c r="E35" i="1"/>
  <c r="D35" i="1"/>
  <c r="C35" i="1"/>
  <c r="E30" i="1"/>
  <c r="D30" i="1"/>
  <c r="C30" i="1"/>
  <c r="E28" i="1"/>
  <c r="D28" i="1"/>
  <c r="C28" i="1"/>
  <c r="E19" i="1"/>
  <c r="D19" i="1"/>
  <c r="C19" i="1"/>
  <c r="E4" i="1"/>
  <c r="D4" i="1"/>
  <c r="C4" i="1"/>
  <c r="I29" i="1" l="1"/>
  <c r="H29" i="1"/>
  <c r="H28" i="1" s="1"/>
  <c r="H25" i="1"/>
  <c r="I25" i="1"/>
  <c r="I22" i="1"/>
  <c r="H22" i="1"/>
  <c r="I26" i="1"/>
  <c r="H26" i="1"/>
  <c r="H23" i="1"/>
  <c r="I23" i="1"/>
  <c r="H27" i="1"/>
  <c r="I27" i="1"/>
  <c r="H21" i="1"/>
  <c r="I21" i="1"/>
  <c r="I20" i="1"/>
  <c r="H20" i="1"/>
  <c r="I24" i="1"/>
  <c r="H24" i="1"/>
  <c r="I6" i="1"/>
  <c r="H6" i="1"/>
  <c r="I10" i="1"/>
  <c r="H10" i="1"/>
  <c r="I14" i="1"/>
  <c r="H14" i="1"/>
  <c r="I18" i="1"/>
  <c r="H18" i="1"/>
  <c r="H7" i="1"/>
  <c r="I7" i="1"/>
  <c r="H11" i="1"/>
  <c r="I11" i="1"/>
  <c r="H15" i="1"/>
  <c r="I15" i="1"/>
  <c r="H8" i="1"/>
  <c r="I8" i="1"/>
  <c r="H12" i="1"/>
  <c r="I12" i="1"/>
  <c r="H16" i="1"/>
  <c r="I16" i="1"/>
  <c r="I5" i="1"/>
  <c r="H5" i="1"/>
  <c r="I9" i="1"/>
  <c r="H9" i="1"/>
  <c r="I13" i="1"/>
  <c r="H13" i="1"/>
  <c r="I17" i="1"/>
  <c r="H17" i="1"/>
  <c r="E68" i="1"/>
  <c r="E70" i="1" s="1"/>
  <c r="D68" i="1"/>
  <c r="D70" i="1" s="1"/>
  <c r="C68" i="1"/>
  <c r="C70" i="1" s="1"/>
  <c r="H19" i="1" l="1"/>
  <c r="H4" i="1"/>
  <c r="C13" i="21"/>
  <c r="J16" i="1"/>
  <c r="H68" i="1" l="1"/>
  <c r="K67" i="1"/>
  <c r="J26" i="1"/>
  <c r="K26" i="1" s="1"/>
  <c r="L26" i="1" s="1"/>
  <c r="D11" i="27"/>
  <c r="K66" i="1" l="1"/>
  <c r="L67" i="1"/>
  <c r="L66" i="1" s="1"/>
  <c r="J66" i="1"/>
  <c r="D12" i="27"/>
  <c r="D5" i="27" s="1"/>
  <c r="C10" i="27"/>
  <c r="D10" i="27" s="1"/>
  <c r="D9" i="27"/>
  <c r="C9" i="27"/>
  <c r="D8" i="27"/>
  <c r="D7" i="27"/>
  <c r="C7" i="27"/>
  <c r="J25" i="1"/>
  <c r="K25" i="1" s="1"/>
  <c r="L25" i="1" s="1"/>
  <c r="D5" i="26"/>
  <c r="C12" i="26"/>
  <c r="F15" i="26"/>
  <c r="G15" i="26" s="1"/>
  <c r="F14" i="26"/>
  <c r="G14" i="26" s="1"/>
  <c r="G13" i="26"/>
  <c r="G12" i="26"/>
  <c r="G1048576" i="26"/>
  <c r="F11" i="26"/>
  <c r="G11" i="26" s="1"/>
  <c r="G10" i="26"/>
  <c r="G7" i="26"/>
  <c r="F10" i="26"/>
  <c r="F9" i="26"/>
  <c r="G9" i="26" s="1"/>
  <c r="F8" i="26"/>
  <c r="G8" i="26" s="1"/>
  <c r="F7" i="26"/>
  <c r="D10" i="26"/>
  <c r="C4" i="27"/>
  <c r="C4" i="26"/>
  <c r="J24" i="1"/>
  <c r="F14" i="25"/>
  <c r="D4" i="25" s="1"/>
  <c r="C14" i="25"/>
  <c r="B10" i="25"/>
  <c r="B8" i="25"/>
  <c r="J20" i="1"/>
  <c r="K22" i="1"/>
  <c r="L22" i="1" s="1"/>
  <c r="K20" i="1"/>
  <c r="L20" i="1" s="1"/>
  <c r="K21" i="1"/>
  <c r="L21" i="1" s="1"/>
  <c r="E16" i="24"/>
  <c r="E20" i="24"/>
  <c r="E19" i="24"/>
  <c r="E18" i="24"/>
  <c r="E17" i="24"/>
  <c r="E15" i="24"/>
  <c r="E14" i="24"/>
  <c r="E13" i="24"/>
  <c r="E12" i="24"/>
  <c r="E11" i="24"/>
  <c r="F11" i="24"/>
  <c r="E10" i="24"/>
  <c r="F12" i="24"/>
  <c r="F13" i="24"/>
  <c r="F14" i="24"/>
  <c r="F15" i="24"/>
  <c r="F16" i="24"/>
  <c r="F17" i="24"/>
  <c r="F18" i="24"/>
  <c r="F19" i="24"/>
  <c r="F20" i="24"/>
  <c r="F10" i="24"/>
  <c r="K24" i="1" l="1"/>
  <c r="L24" i="1" s="1"/>
  <c r="J19" i="1"/>
  <c r="G16" i="26"/>
  <c r="F4" i="27"/>
  <c r="E4" i="27"/>
  <c r="D4" i="27"/>
  <c r="F4" i="26"/>
  <c r="E4" i="26"/>
  <c r="D4" i="26"/>
  <c r="E22" i="24"/>
  <c r="F22" i="24"/>
  <c r="D5" i="24" s="1"/>
  <c r="D22" i="24"/>
  <c r="J23" i="1" s="1"/>
  <c r="K23" i="1" s="1"/>
  <c r="L23" i="1" s="1"/>
  <c r="L19" i="1" s="1"/>
  <c r="C4" i="24"/>
  <c r="K19" i="1" l="1"/>
  <c r="K65" i="1"/>
  <c r="J64" i="1"/>
  <c r="J63" i="1"/>
  <c r="K63" i="1" s="1"/>
  <c r="L63" i="1" s="1"/>
  <c r="L37" i="1"/>
  <c r="K37" i="1"/>
  <c r="J37" i="1"/>
  <c r="L65" i="1" l="1"/>
  <c r="L64" i="1" s="1"/>
  <c r="K64" i="1"/>
  <c r="D5" i="23"/>
  <c r="J31" i="1" s="1"/>
  <c r="K31" i="1" s="1"/>
  <c r="L31" i="1" s="1"/>
  <c r="B24" i="23"/>
  <c r="B21" i="23"/>
  <c r="C4" i="23"/>
  <c r="E4" i="23"/>
  <c r="F4" i="23"/>
  <c r="J18" i="1"/>
  <c r="K18" i="1" s="1"/>
  <c r="L18" i="1" s="1"/>
  <c r="D5" i="22"/>
  <c r="F23" i="22"/>
  <c r="F20" i="22"/>
  <c r="F21" i="22"/>
  <c r="D14" i="22"/>
  <c r="D13" i="22"/>
  <c r="D12" i="22"/>
  <c r="D11" i="22"/>
  <c r="B15" i="22"/>
  <c r="D15" i="22" s="1"/>
  <c r="F18" i="21"/>
  <c r="F20" i="21" s="1"/>
  <c r="F17" i="21"/>
  <c r="B13" i="21"/>
  <c r="B11" i="21"/>
  <c r="C19" i="18"/>
  <c r="F19" i="18" s="1"/>
  <c r="F18" i="18"/>
  <c r="F4" i="22"/>
  <c r="E4" i="22"/>
  <c r="D4" i="22"/>
  <c r="C4" i="22"/>
  <c r="K16" i="1"/>
  <c r="L16" i="1" s="1"/>
  <c r="B15" i="20"/>
  <c r="B12" i="20"/>
  <c r="J15" i="1"/>
  <c r="K15" i="1" s="1"/>
  <c r="L15" i="1" s="1"/>
  <c r="D5" i="19"/>
  <c r="F20" i="19"/>
  <c r="F19" i="19"/>
  <c r="F18" i="19"/>
  <c r="C19" i="19"/>
  <c r="B14" i="19"/>
  <c r="B13" i="19"/>
  <c r="F4" i="21"/>
  <c r="E4" i="21"/>
  <c r="C4" i="21"/>
  <c r="F4" i="20"/>
  <c r="E4" i="20"/>
  <c r="D4" i="20"/>
  <c r="C4" i="20"/>
  <c r="F20" i="18"/>
  <c r="C17" i="18"/>
  <c r="F17" i="18" s="1"/>
  <c r="F16" i="18"/>
  <c r="C16" i="18"/>
  <c r="B12" i="18"/>
  <c r="F4" i="19"/>
  <c r="E4" i="19"/>
  <c r="D4" i="19"/>
  <c r="C4" i="19"/>
  <c r="J13" i="1"/>
  <c r="K13" i="1" s="1"/>
  <c r="L13" i="1" s="1"/>
  <c r="D5" i="17"/>
  <c r="F22" i="17"/>
  <c r="F20" i="17"/>
  <c r="F19" i="17"/>
  <c r="F18" i="17"/>
  <c r="B19" i="17"/>
  <c r="B18" i="17"/>
  <c r="B14" i="17"/>
  <c r="F4" i="18"/>
  <c r="E4" i="18"/>
  <c r="C4" i="18"/>
  <c r="F4" i="17"/>
  <c r="E4" i="17"/>
  <c r="D4" i="17"/>
  <c r="C4" i="17"/>
  <c r="J11" i="1"/>
  <c r="K11" i="1" s="1"/>
  <c r="L11" i="1" s="1"/>
  <c r="D5" i="14"/>
  <c r="F15" i="14"/>
  <c r="F4" i="16"/>
  <c r="E4" i="16"/>
  <c r="D4" i="16"/>
  <c r="C4" i="16"/>
  <c r="J10" i="1"/>
  <c r="K10" i="1" s="1"/>
  <c r="L10" i="1" s="1"/>
  <c r="D4" i="13"/>
  <c r="E24" i="15"/>
  <c r="D24" i="15"/>
  <c r="E21" i="15"/>
  <c r="E20" i="15"/>
  <c r="E17" i="15"/>
  <c r="E16" i="15"/>
  <c r="E15" i="15"/>
  <c r="E14" i="15"/>
  <c r="E13" i="15"/>
  <c r="D21" i="15"/>
  <c r="D20" i="15"/>
  <c r="D17" i="15"/>
  <c r="D16" i="15"/>
  <c r="D15" i="15"/>
  <c r="D14" i="15"/>
  <c r="J9" i="1"/>
  <c r="K9" i="1" s="1"/>
  <c r="L9" i="1" s="1"/>
  <c r="D5" i="11"/>
  <c r="F26" i="11"/>
  <c r="F25" i="11"/>
  <c r="C25" i="11"/>
  <c r="C24" i="11"/>
  <c r="F24" i="11"/>
  <c r="C21" i="11"/>
  <c r="F21" i="11" s="1"/>
  <c r="F4" i="15"/>
  <c r="E4" i="15"/>
  <c r="D4" i="15"/>
  <c r="C4" i="15"/>
  <c r="F23" i="11"/>
  <c r="C23" i="11"/>
  <c r="C22" i="11"/>
  <c r="F22" i="11" s="1"/>
  <c r="F20" i="11"/>
  <c r="E20" i="11"/>
  <c r="F14" i="11"/>
  <c r="F4" i="14"/>
  <c r="E4" i="14"/>
  <c r="D4" i="14"/>
  <c r="C4" i="14"/>
  <c r="F4" i="13"/>
  <c r="E4" i="13"/>
  <c r="C4" i="13"/>
  <c r="J8" i="1"/>
  <c r="K8" i="1" s="1"/>
  <c r="L8" i="1" s="1"/>
  <c r="K69" i="12"/>
  <c r="K68" i="12"/>
  <c r="K67" i="12"/>
  <c r="K66" i="12"/>
  <c r="K62" i="12" s="1"/>
  <c r="K72" i="12" s="1"/>
  <c r="K65" i="12"/>
  <c r="K64" i="12"/>
  <c r="K61" i="12"/>
  <c r="K56" i="12"/>
  <c r="K55" i="12"/>
  <c r="K54" i="12"/>
  <c r="K53" i="12"/>
  <c r="K52" i="12"/>
  <c r="K51" i="12"/>
  <c r="K50" i="12"/>
  <c r="K49" i="12"/>
  <c r="K48" i="12"/>
  <c r="K47" i="12"/>
  <c r="K46" i="12"/>
  <c r="K43" i="12"/>
  <c r="K38" i="12"/>
  <c r="K37" i="12"/>
  <c r="K35" i="12"/>
  <c r="K34" i="12"/>
  <c r="K31" i="12"/>
  <c r="K30" i="12"/>
  <c r="K29" i="12"/>
  <c r="K28" i="12"/>
  <c r="K27" i="12"/>
  <c r="K26" i="12"/>
  <c r="K24" i="12"/>
  <c r="K23" i="12"/>
  <c r="K22" i="12"/>
  <c r="K21" i="12"/>
  <c r="K20" i="12"/>
  <c r="K18" i="12"/>
  <c r="K17" i="12"/>
  <c r="K16" i="12"/>
  <c r="K15" i="12"/>
  <c r="K14" i="12"/>
  <c r="K13" i="12"/>
  <c r="K12" i="12"/>
  <c r="K11" i="12"/>
  <c r="K10" i="12"/>
  <c r="K8" i="12"/>
  <c r="K7" i="12"/>
  <c r="K6" i="12"/>
  <c r="K5" i="12"/>
  <c r="J7" i="1"/>
  <c r="K7" i="1" s="1"/>
  <c r="L7" i="1" s="1"/>
  <c r="F5" i="10"/>
  <c r="E5" i="10"/>
  <c r="D5" i="10"/>
  <c r="F69" i="10"/>
  <c r="C69" i="10"/>
  <c r="E66" i="10"/>
  <c r="F4" i="11"/>
  <c r="E4" i="11"/>
  <c r="D4" i="11"/>
  <c r="C4" i="11"/>
  <c r="J6" i="1"/>
  <c r="K6" i="1" s="1"/>
  <c r="L6" i="1" s="1"/>
  <c r="F5" i="9"/>
  <c r="E5" i="9"/>
  <c r="D5" i="9"/>
  <c r="F58" i="9"/>
  <c r="F56" i="9"/>
  <c r="D56" i="9"/>
  <c r="C56" i="9"/>
  <c r="F54" i="9"/>
  <c r="F55" i="9"/>
  <c r="C55" i="9"/>
  <c r="E54" i="9"/>
  <c r="C54" i="9"/>
  <c r="D54" i="9" s="1"/>
  <c r="E53" i="9"/>
  <c r="F53" i="9" s="1"/>
  <c r="C53" i="9"/>
  <c r="F51" i="9"/>
  <c r="E51" i="9"/>
  <c r="C51" i="9"/>
  <c r="F52" i="9"/>
  <c r="E50" i="9"/>
  <c r="F50" i="9" s="1"/>
  <c r="E52" i="9"/>
  <c r="C52" i="9"/>
  <c r="C50" i="9"/>
  <c r="F40" i="9"/>
  <c r="F4" i="10"/>
  <c r="E4" i="10"/>
  <c r="D4" i="10"/>
  <c r="C4" i="10"/>
  <c r="J5" i="1"/>
  <c r="K5" i="1" s="1"/>
  <c r="L5" i="1" s="1"/>
  <c r="F5" i="8"/>
  <c r="E5" i="8"/>
  <c r="D5" i="8"/>
  <c r="F22" i="8"/>
  <c r="F21" i="8"/>
  <c r="F20" i="8"/>
  <c r="D21" i="8"/>
  <c r="C21" i="8"/>
  <c r="D20" i="8"/>
  <c r="C20" i="8"/>
  <c r="F16" i="8"/>
  <c r="F4" i="9"/>
  <c r="E4" i="9"/>
  <c r="D4" i="9"/>
  <c r="C4" i="9"/>
  <c r="F4" i="8"/>
  <c r="E4" i="8"/>
  <c r="D4" i="8"/>
  <c r="C4" i="8"/>
  <c r="D4" i="23" l="1"/>
  <c r="J17" i="1"/>
  <c r="K17" i="1" s="1"/>
  <c r="L17" i="1" s="1"/>
  <c r="D5" i="21"/>
  <c r="D4" i="21" s="1"/>
  <c r="F21" i="18"/>
  <c r="D5" i="18" s="1"/>
  <c r="D4" i="18" s="1"/>
  <c r="F28" i="11"/>
  <c r="F59" i="9"/>
  <c r="F19" i="1"/>
  <c r="I19" i="1" s="1"/>
  <c r="F64" i="1"/>
  <c r="F66" i="1"/>
  <c r="L62" i="1"/>
  <c r="K62" i="1"/>
  <c r="J62" i="1"/>
  <c r="F62" i="1"/>
  <c r="F37" i="1"/>
  <c r="I37" i="1" s="1"/>
  <c r="F35" i="1"/>
  <c r="L35" i="1"/>
  <c r="K35" i="1"/>
  <c r="J35" i="1"/>
  <c r="L30" i="1"/>
  <c r="K30" i="1"/>
  <c r="J30" i="1"/>
  <c r="F30" i="1"/>
  <c r="I30" i="1" s="1"/>
  <c r="L28" i="1"/>
  <c r="K28" i="1"/>
  <c r="J28" i="1"/>
  <c r="F4" i="1"/>
  <c r="I4" i="1" s="1"/>
  <c r="F28" i="1"/>
  <c r="I28" i="1" s="1"/>
  <c r="J14" i="1" l="1"/>
  <c r="K14" i="1" s="1"/>
  <c r="L14" i="1" s="1"/>
  <c r="L4" i="1" s="1"/>
  <c r="L68" i="1" s="1"/>
  <c r="L70" i="1" s="1"/>
  <c r="F68" i="1"/>
  <c r="L1546" i="5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L1494" i="4"/>
  <c r="N4093" i="7"/>
  <c r="N4094" i="7" s="1"/>
  <c r="N4064" i="7"/>
  <c r="N3987" i="7"/>
  <c r="N3988" i="7" s="1"/>
  <c r="L1505" i="7"/>
  <c r="L1500" i="7"/>
  <c r="L1499" i="7"/>
  <c r="M1499" i="7" s="1"/>
  <c r="M1514" i="7" s="1"/>
  <c r="L1497" i="7"/>
  <c r="J1496" i="7"/>
  <c r="J1495" i="7"/>
  <c r="L1493" i="7"/>
  <c r="L1494" i="7" s="1"/>
  <c r="I1493" i="7"/>
  <c r="M1492" i="7"/>
  <c r="L1490" i="7"/>
  <c r="M1489" i="7"/>
  <c r="F1489" i="7"/>
  <c r="M1488" i="7"/>
  <c r="F1488" i="7"/>
  <c r="M1487" i="7"/>
  <c r="F1487" i="7"/>
  <c r="M1486" i="7"/>
  <c r="F1486" i="7"/>
  <c r="M1485" i="7"/>
  <c r="F1485" i="7"/>
  <c r="M1484" i="7"/>
  <c r="F1484" i="7"/>
  <c r="M1483" i="7"/>
  <c r="F1483" i="7"/>
  <c r="M1482" i="7"/>
  <c r="F1482" i="7"/>
  <c r="M1481" i="7"/>
  <c r="F1481" i="7"/>
  <c r="M1480" i="7"/>
  <c r="F1480" i="7"/>
  <c r="M1479" i="7"/>
  <c r="F1479" i="7"/>
  <c r="M1478" i="7"/>
  <c r="F1478" i="7"/>
  <c r="M1477" i="7"/>
  <c r="F1477" i="7"/>
  <c r="M1476" i="7"/>
  <c r="F1476" i="7"/>
  <c r="M1475" i="7"/>
  <c r="F1475" i="7"/>
  <c r="M1474" i="7"/>
  <c r="F1474" i="7"/>
  <c r="M1473" i="7"/>
  <c r="F1473" i="7"/>
  <c r="M1472" i="7"/>
  <c r="F1472" i="7"/>
  <c r="M1471" i="7"/>
  <c r="F1471" i="7"/>
  <c r="M1470" i="7"/>
  <c r="F1470" i="7"/>
  <c r="M1469" i="7"/>
  <c r="F1469" i="7"/>
  <c r="M1468" i="7"/>
  <c r="F1468" i="7"/>
  <c r="M1467" i="7"/>
  <c r="F1467" i="7"/>
  <c r="M1466" i="7"/>
  <c r="F1466" i="7"/>
  <c r="M1465" i="7"/>
  <c r="F1465" i="7"/>
  <c r="M1464" i="7"/>
  <c r="F1464" i="7"/>
  <c r="M1463" i="7"/>
  <c r="F1463" i="7"/>
  <c r="M1462" i="7"/>
  <c r="F1462" i="7"/>
  <c r="M1461" i="7"/>
  <c r="F1461" i="7"/>
  <c r="M1460" i="7"/>
  <c r="F1460" i="7"/>
  <c r="M1459" i="7"/>
  <c r="F1459" i="7"/>
  <c r="M1458" i="7"/>
  <c r="F1458" i="7"/>
  <c r="M1457" i="7"/>
  <c r="F1457" i="7"/>
  <c r="M1456" i="7"/>
  <c r="F1456" i="7"/>
  <c r="M1455" i="7"/>
  <c r="F1455" i="7"/>
  <c r="M1454" i="7"/>
  <c r="F1454" i="7"/>
  <c r="M1453" i="7"/>
  <c r="F1453" i="7"/>
  <c r="M1452" i="7"/>
  <c r="F1452" i="7"/>
  <c r="M1451" i="7"/>
  <c r="F1451" i="7"/>
  <c r="M1450" i="7"/>
  <c r="F1450" i="7"/>
  <c r="M1449" i="7"/>
  <c r="F1449" i="7"/>
  <c r="M1448" i="7"/>
  <c r="F1448" i="7"/>
  <c r="M1447" i="7"/>
  <c r="F1447" i="7"/>
  <c r="M1446" i="7"/>
  <c r="F1446" i="7"/>
  <c r="M1445" i="7"/>
  <c r="F1445" i="7"/>
  <c r="M1444" i="7"/>
  <c r="F1444" i="7"/>
  <c r="M1443" i="7"/>
  <c r="F1443" i="7"/>
  <c r="M1442" i="7"/>
  <c r="F1442" i="7"/>
  <c r="M1441" i="7"/>
  <c r="F1441" i="7"/>
  <c r="M1440" i="7"/>
  <c r="F1440" i="7"/>
  <c r="M1439" i="7"/>
  <c r="F1439" i="7"/>
  <c r="M1438" i="7"/>
  <c r="F1438" i="7"/>
  <c r="M1437" i="7"/>
  <c r="F1437" i="7"/>
  <c r="M1436" i="7"/>
  <c r="F1436" i="7"/>
  <c r="M1435" i="7"/>
  <c r="F1435" i="7"/>
  <c r="M1434" i="7"/>
  <c r="F1434" i="7"/>
  <c r="M1433" i="7"/>
  <c r="F1433" i="7"/>
  <c r="M1432" i="7"/>
  <c r="F1432" i="7"/>
  <c r="M1431" i="7"/>
  <c r="F1431" i="7"/>
  <c r="M1430" i="7"/>
  <c r="F1430" i="7"/>
  <c r="M1429" i="7"/>
  <c r="F1429" i="7"/>
  <c r="M1428" i="7"/>
  <c r="F1428" i="7"/>
  <c r="M1427" i="7"/>
  <c r="F1427" i="7"/>
  <c r="M1426" i="7"/>
  <c r="F1426" i="7"/>
  <c r="M1425" i="7"/>
  <c r="F1425" i="7"/>
  <c r="M1424" i="7"/>
  <c r="F1424" i="7"/>
  <c r="M1423" i="7"/>
  <c r="F1423" i="7"/>
  <c r="M1422" i="7"/>
  <c r="F1422" i="7"/>
  <c r="M1421" i="7"/>
  <c r="F1421" i="7"/>
  <c r="M1420" i="7"/>
  <c r="F1420" i="7"/>
  <c r="M1419" i="7"/>
  <c r="F1419" i="7"/>
  <c r="M1418" i="7"/>
  <c r="F1418" i="7"/>
  <c r="M1417" i="7"/>
  <c r="F1417" i="7"/>
  <c r="M1416" i="7"/>
  <c r="F1416" i="7"/>
  <c r="M1415" i="7"/>
  <c r="F1415" i="7"/>
  <c r="M1414" i="7"/>
  <c r="F1414" i="7"/>
  <c r="M1413" i="7"/>
  <c r="F1413" i="7"/>
  <c r="M1412" i="7"/>
  <c r="F1412" i="7"/>
  <c r="M1411" i="7"/>
  <c r="F1411" i="7"/>
  <c r="M1410" i="7"/>
  <c r="F1410" i="7"/>
  <c r="M1409" i="7"/>
  <c r="F1409" i="7"/>
  <c r="M1408" i="7"/>
  <c r="F1408" i="7"/>
  <c r="M1407" i="7"/>
  <c r="F1407" i="7"/>
  <c r="M1406" i="7"/>
  <c r="F1406" i="7"/>
  <c r="M1405" i="7"/>
  <c r="F1405" i="7"/>
  <c r="M1404" i="7"/>
  <c r="F1404" i="7"/>
  <c r="M1403" i="7"/>
  <c r="F1403" i="7"/>
  <c r="M1402" i="7"/>
  <c r="F1402" i="7"/>
  <c r="M1401" i="7"/>
  <c r="F1401" i="7"/>
  <c r="M1400" i="7"/>
  <c r="F1400" i="7"/>
  <c r="M1399" i="7"/>
  <c r="F1399" i="7"/>
  <c r="M1398" i="7"/>
  <c r="F1398" i="7"/>
  <c r="M1397" i="7"/>
  <c r="F1397" i="7"/>
  <c r="M1396" i="7"/>
  <c r="F1396" i="7"/>
  <c r="M1395" i="7"/>
  <c r="F1395" i="7"/>
  <c r="M1394" i="7"/>
  <c r="F1394" i="7"/>
  <c r="M1393" i="7"/>
  <c r="F1393" i="7"/>
  <c r="M1392" i="7"/>
  <c r="F1392" i="7"/>
  <c r="M1391" i="7"/>
  <c r="F1391" i="7"/>
  <c r="M1390" i="7"/>
  <c r="F1390" i="7"/>
  <c r="M1389" i="7"/>
  <c r="F1389" i="7"/>
  <c r="M1388" i="7"/>
  <c r="F1388" i="7"/>
  <c r="M1387" i="7"/>
  <c r="F1387" i="7"/>
  <c r="M1386" i="7"/>
  <c r="F1386" i="7"/>
  <c r="M1385" i="7"/>
  <c r="F1385" i="7"/>
  <c r="M1384" i="7"/>
  <c r="F1384" i="7"/>
  <c r="M1383" i="7"/>
  <c r="F1383" i="7"/>
  <c r="M1382" i="7"/>
  <c r="F1382" i="7"/>
  <c r="M1381" i="7"/>
  <c r="F1381" i="7"/>
  <c r="M1380" i="7"/>
  <c r="F1380" i="7"/>
  <c r="M1379" i="7"/>
  <c r="F1379" i="7"/>
  <c r="M1378" i="7"/>
  <c r="F1378" i="7"/>
  <c r="M1377" i="7"/>
  <c r="F1377" i="7"/>
  <c r="M1376" i="7"/>
  <c r="F1376" i="7"/>
  <c r="M1375" i="7"/>
  <c r="F1375" i="7"/>
  <c r="M1374" i="7"/>
  <c r="F1374" i="7"/>
  <c r="M1373" i="7"/>
  <c r="F1373" i="7"/>
  <c r="M1372" i="7"/>
  <c r="F1372" i="7"/>
  <c r="M1371" i="7"/>
  <c r="F1371" i="7"/>
  <c r="M1370" i="7"/>
  <c r="F1370" i="7"/>
  <c r="M1369" i="7"/>
  <c r="F1369" i="7"/>
  <c r="M1368" i="7"/>
  <c r="F1368" i="7"/>
  <c r="M1367" i="7"/>
  <c r="F1367" i="7"/>
  <c r="M1366" i="7"/>
  <c r="F1366" i="7"/>
  <c r="M1365" i="7"/>
  <c r="F1365" i="7"/>
  <c r="M1364" i="7"/>
  <c r="F1364" i="7"/>
  <c r="M1363" i="7"/>
  <c r="F1363" i="7"/>
  <c r="M1362" i="7"/>
  <c r="F1362" i="7"/>
  <c r="M1361" i="7"/>
  <c r="F1361" i="7"/>
  <c r="M1360" i="7"/>
  <c r="F1360" i="7"/>
  <c r="M1359" i="7"/>
  <c r="F1359" i="7"/>
  <c r="M1358" i="7"/>
  <c r="F1358" i="7"/>
  <c r="M1357" i="7"/>
  <c r="F1357" i="7"/>
  <c r="M1356" i="7"/>
  <c r="F1356" i="7"/>
  <c r="M1355" i="7"/>
  <c r="F1355" i="7"/>
  <c r="M1354" i="7"/>
  <c r="F1354" i="7"/>
  <c r="M1353" i="7"/>
  <c r="F1353" i="7"/>
  <c r="M1352" i="7"/>
  <c r="F1352" i="7"/>
  <c r="M1351" i="7"/>
  <c r="F1351" i="7"/>
  <c r="M1350" i="7"/>
  <c r="F1350" i="7"/>
  <c r="M1349" i="7"/>
  <c r="F1349" i="7"/>
  <c r="M1348" i="7"/>
  <c r="F1348" i="7"/>
  <c r="M1347" i="7"/>
  <c r="F1347" i="7"/>
  <c r="M1346" i="7"/>
  <c r="F1346" i="7"/>
  <c r="M1345" i="7"/>
  <c r="F1345" i="7"/>
  <c r="M1344" i="7"/>
  <c r="F1344" i="7"/>
  <c r="M1343" i="7"/>
  <c r="F1343" i="7"/>
  <c r="M1342" i="7"/>
  <c r="F1342" i="7"/>
  <c r="M1341" i="7"/>
  <c r="F1341" i="7"/>
  <c r="M1340" i="7"/>
  <c r="F1340" i="7"/>
  <c r="M1339" i="7"/>
  <c r="F1339" i="7"/>
  <c r="M1338" i="7"/>
  <c r="F1338" i="7"/>
  <c r="M1337" i="7"/>
  <c r="F1337" i="7"/>
  <c r="M1336" i="7"/>
  <c r="F1336" i="7"/>
  <c r="M1335" i="7"/>
  <c r="F1335" i="7"/>
  <c r="M1334" i="7"/>
  <c r="F1334" i="7"/>
  <c r="M1333" i="7"/>
  <c r="F1333" i="7"/>
  <c r="M1332" i="7"/>
  <c r="F1332" i="7"/>
  <c r="M1331" i="7"/>
  <c r="F1331" i="7"/>
  <c r="M1330" i="7"/>
  <c r="F1330" i="7"/>
  <c r="M1329" i="7"/>
  <c r="F1329" i="7"/>
  <c r="M1328" i="7"/>
  <c r="F1328" i="7"/>
  <c r="M1327" i="7"/>
  <c r="F1327" i="7"/>
  <c r="M1326" i="7"/>
  <c r="F1326" i="7"/>
  <c r="M1325" i="7"/>
  <c r="F1325" i="7"/>
  <c r="M1324" i="7"/>
  <c r="F1324" i="7"/>
  <c r="M1323" i="7"/>
  <c r="F1323" i="7"/>
  <c r="M1322" i="7"/>
  <c r="F1322" i="7"/>
  <c r="M1321" i="7"/>
  <c r="F1321" i="7"/>
  <c r="M1320" i="7"/>
  <c r="F1320" i="7"/>
  <c r="M1319" i="7"/>
  <c r="F1319" i="7"/>
  <c r="M1318" i="7"/>
  <c r="F1318" i="7"/>
  <c r="M1317" i="7"/>
  <c r="F1317" i="7"/>
  <c r="M1316" i="7"/>
  <c r="F1316" i="7"/>
  <c r="M1315" i="7"/>
  <c r="F1315" i="7"/>
  <c r="M1314" i="7"/>
  <c r="F1314" i="7"/>
  <c r="M1313" i="7"/>
  <c r="F1313" i="7"/>
  <c r="M1312" i="7"/>
  <c r="F1312" i="7"/>
  <c r="M1311" i="7"/>
  <c r="F1311" i="7"/>
  <c r="M1310" i="7"/>
  <c r="F1310" i="7"/>
  <c r="M1309" i="7"/>
  <c r="F1309" i="7"/>
  <c r="M1308" i="7"/>
  <c r="F1308" i="7"/>
  <c r="M1307" i="7"/>
  <c r="F1307" i="7"/>
  <c r="M1306" i="7"/>
  <c r="F1306" i="7"/>
  <c r="M1305" i="7"/>
  <c r="F1305" i="7"/>
  <c r="M1304" i="7"/>
  <c r="F1304" i="7"/>
  <c r="M1303" i="7"/>
  <c r="F1303" i="7"/>
  <c r="M1302" i="7"/>
  <c r="F1302" i="7"/>
  <c r="M1301" i="7"/>
  <c r="F1301" i="7"/>
  <c r="M1300" i="7"/>
  <c r="F1300" i="7"/>
  <c r="M1299" i="7"/>
  <c r="F1299" i="7"/>
  <c r="M1298" i="7"/>
  <c r="F1298" i="7"/>
  <c r="M1297" i="7"/>
  <c r="F1297" i="7"/>
  <c r="M1296" i="7"/>
  <c r="F1296" i="7"/>
  <c r="M1295" i="7"/>
  <c r="F1295" i="7"/>
  <c r="M1294" i="7"/>
  <c r="F1294" i="7"/>
  <c r="M1293" i="7"/>
  <c r="F1293" i="7"/>
  <c r="M1292" i="7"/>
  <c r="F1292" i="7"/>
  <c r="M1291" i="7"/>
  <c r="F1291" i="7"/>
  <c r="M1290" i="7"/>
  <c r="F1290" i="7"/>
  <c r="M1289" i="7"/>
  <c r="F1289" i="7"/>
  <c r="M1288" i="7"/>
  <c r="F1288" i="7"/>
  <c r="M1287" i="7"/>
  <c r="F1287" i="7"/>
  <c r="M1286" i="7"/>
  <c r="F1286" i="7"/>
  <c r="M1285" i="7"/>
  <c r="F1285" i="7"/>
  <c r="M1284" i="7"/>
  <c r="F1284" i="7"/>
  <c r="M1283" i="7"/>
  <c r="F1283" i="7"/>
  <c r="M1282" i="7"/>
  <c r="F1282" i="7"/>
  <c r="M1281" i="7"/>
  <c r="F1281" i="7"/>
  <c r="M1280" i="7"/>
  <c r="F1280" i="7"/>
  <c r="M1279" i="7"/>
  <c r="F1279" i="7"/>
  <c r="M1278" i="7"/>
  <c r="F1278" i="7"/>
  <c r="M1277" i="7"/>
  <c r="F1277" i="7"/>
  <c r="M1276" i="7"/>
  <c r="F1276" i="7"/>
  <c r="M1275" i="7"/>
  <c r="F1275" i="7"/>
  <c r="M1274" i="7"/>
  <c r="F1274" i="7"/>
  <c r="M1273" i="7"/>
  <c r="F1273" i="7"/>
  <c r="M1272" i="7"/>
  <c r="F1272" i="7"/>
  <c r="M1271" i="7"/>
  <c r="F1271" i="7"/>
  <c r="M1270" i="7"/>
  <c r="F1270" i="7"/>
  <c r="M1269" i="7"/>
  <c r="F1269" i="7"/>
  <c r="M1268" i="7"/>
  <c r="F1268" i="7"/>
  <c r="M1267" i="7"/>
  <c r="F1267" i="7"/>
  <c r="M1266" i="7"/>
  <c r="F1266" i="7"/>
  <c r="M1265" i="7"/>
  <c r="F1265" i="7"/>
  <c r="M1264" i="7"/>
  <c r="F1264" i="7"/>
  <c r="M1263" i="7"/>
  <c r="F1263" i="7"/>
  <c r="M1262" i="7"/>
  <c r="F1262" i="7"/>
  <c r="M1261" i="7"/>
  <c r="F1261" i="7"/>
  <c r="M1260" i="7"/>
  <c r="F1260" i="7"/>
  <c r="M1259" i="7"/>
  <c r="F1259" i="7"/>
  <c r="M1258" i="7"/>
  <c r="F1258" i="7"/>
  <c r="M1257" i="7"/>
  <c r="F1257" i="7"/>
  <c r="M1256" i="7"/>
  <c r="F1256" i="7"/>
  <c r="M1255" i="7"/>
  <c r="F1255" i="7"/>
  <c r="M1254" i="7"/>
  <c r="F1254" i="7"/>
  <c r="M1253" i="7"/>
  <c r="F1253" i="7"/>
  <c r="M1252" i="7"/>
  <c r="F1252" i="7"/>
  <c r="M1251" i="7"/>
  <c r="F1251" i="7"/>
  <c r="M1250" i="7"/>
  <c r="F1250" i="7"/>
  <c r="M1249" i="7"/>
  <c r="F1249" i="7"/>
  <c r="M1248" i="7"/>
  <c r="F1248" i="7"/>
  <c r="M1247" i="7"/>
  <c r="F1247" i="7"/>
  <c r="M1246" i="7"/>
  <c r="F1246" i="7"/>
  <c r="M1245" i="7"/>
  <c r="F1245" i="7"/>
  <c r="M1244" i="7"/>
  <c r="F1244" i="7"/>
  <c r="M1243" i="7"/>
  <c r="F1243" i="7"/>
  <c r="M1242" i="7"/>
  <c r="F1242" i="7"/>
  <c r="M1241" i="7"/>
  <c r="F1241" i="7"/>
  <c r="M1240" i="7"/>
  <c r="F1240" i="7"/>
  <c r="M1239" i="7"/>
  <c r="F1239" i="7"/>
  <c r="M1238" i="7"/>
  <c r="F1238" i="7"/>
  <c r="M1237" i="7"/>
  <c r="F1237" i="7"/>
  <c r="M1236" i="7"/>
  <c r="F1236" i="7"/>
  <c r="M1235" i="7"/>
  <c r="F1235" i="7"/>
  <c r="M1234" i="7"/>
  <c r="F1234" i="7"/>
  <c r="M1233" i="7"/>
  <c r="F1233" i="7"/>
  <c r="M1232" i="7"/>
  <c r="F1232" i="7"/>
  <c r="M1231" i="7"/>
  <c r="F1231" i="7"/>
  <c r="M1230" i="7"/>
  <c r="F1230" i="7"/>
  <c r="M1229" i="7"/>
  <c r="F1229" i="7"/>
  <c r="M1228" i="7"/>
  <c r="F1228" i="7"/>
  <c r="M1227" i="7"/>
  <c r="F1227" i="7"/>
  <c r="M1226" i="7"/>
  <c r="F1226" i="7"/>
  <c r="M1225" i="7"/>
  <c r="F1225" i="7"/>
  <c r="M1224" i="7"/>
  <c r="F1224" i="7"/>
  <c r="M1223" i="7"/>
  <c r="F1223" i="7"/>
  <c r="M1222" i="7"/>
  <c r="F1222" i="7"/>
  <c r="M1221" i="7"/>
  <c r="F1221" i="7"/>
  <c r="M1220" i="7"/>
  <c r="F1220" i="7"/>
  <c r="M1219" i="7"/>
  <c r="F1219" i="7"/>
  <c r="M1218" i="7"/>
  <c r="F1218" i="7"/>
  <c r="M1217" i="7"/>
  <c r="F1217" i="7"/>
  <c r="M1216" i="7"/>
  <c r="F1216" i="7"/>
  <c r="M1215" i="7"/>
  <c r="F1215" i="7"/>
  <c r="M1214" i="7"/>
  <c r="F1214" i="7"/>
  <c r="M1213" i="7"/>
  <c r="F1213" i="7"/>
  <c r="M1212" i="7"/>
  <c r="F1212" i="7"/>
  <c r="M1211" i="7"/>
  <c r="F1211" i="7"/>
  <c r="M1210" i="7"/>
  <c r="F1210" i="7"/>
  <c r="M1209" i="7"/>
  <c r="F1209" i="7"/>
  <c r="M1208" i="7"/>
  <c r="F1208" i="7"/>
  <c r="M1207" i="7"/>
  <c r="F1207" i="7"/>
  <c r="M1206" i="7"/>
  <c r="F1206" i="7"/>
  <c r="M1205" i="7"/>
  <c r="F1205" i="7"/>
  <c r="M1204" i="7"/>
  <c r="F1204" i="7"/>
  <c r="M1203" i="7"/>
  <c r="F1203" i="7"/>
  <c r="M1202" i="7"/>
  <c r="F1202" i="7"/>
  <c r="M1201" i="7"/>
  <c r="F1201" i="7"/>
  <c r="M1200" i="7"/>
  <c r="F1200" i="7"/>
  <c r="M1199" i="7"/>
  <c r="F1199" i="7"/>
  <c r="M1198" i="7"/>
  <c r="F1198" i="7"/>
  <c r="M1197" i="7"/>
  <c r="F1197" i="7"/>
  <c r="M1196" i="7"/>
  <c r="F1196" i="7"/>
  <c r="M1195" i="7"/>
  <c r="F1195" i="7"/>
  <c r="M1194" i="7"/>
  <c r="F1194" i="7"/>
  <c r="M1193" i="7"/>
  <c r="F1193" i="7"/>
  <c r="M1192" i="7"/>
  <c r="F1192" i="7"/>
  <c r="M1191" i="7"/>
  <c r="F1191" i="7"/>
  <c r="M1190" i="7"/>
  <c r="F1190" i="7"/>
  <c r="M1189" i="7"/>
  <c r="F1189" i="7"/>
  <c r="M1188" i="7"/>
  <c r="F1188" i="7"/>
  <c r="M1187" i="7"/>
  <c r="F1187" i="7"/>
  <c r="M1186" i="7"/>
  <c r="F1186" i="7"/>
  <c r="M1185" i="7"/>
  <c r="F1185" i="7"/>
  <c r="M1184" i="7"/>
  <c r="F1184" i="7"/>
  <c r="M1183" i="7"/>
  <c r="F1183" i="7"/>
  <c r="M1182" i="7"/>
  <c r="F1182" i="7"/>
  <c r="M1181" i="7"/>
  <c r="F1181" i="7"/>
  <c r="M1180" i="7"/>
  <c r="F1180" i="7"/>
  <c r="M1179" i="7"/>
  <c r="F1179" i="7"/>
  <c r="M1178" i="7"/>
  <c r="F1178" i="7"/>
  <c r="M1177" i="7"/>
  <c r="F1177" i="7"/>
  <c r="M1176" i="7"/>
  <c r="F1176" i="7"/>
  <c r="M1175" i="7"/>
  <c r="F1175" i="7"/>
  <c r="M1174" i="7"/>
  <c r="F1174" i="7"/>
  <c r="M1173" i="7"/>
  <c r="F1173" i="7"/>
  <c r="M1172" i="7"/>
  <c r="F1172" i="7"/>
  <c r="M1171" i="7"/>
  <c r="F1171" i="7"/>
  <c r="M1170" i="7"/>
  <c r="F1170" i="7"/>
  <c r="M1169" i="7"/>
  <c r="F1169" i="7"/>
  <c r="M1168" i="7"/>
  <c r="F1168" i="7"/>
  <c r="M1167" i="7"/>
  <c r="F1167" i="7"/>
  <c r="M1166" i="7"/>
  <c r="F1166" i="7"/>
  <c r="M1165" i="7"/>
  <c r="F1165" i="7"/>
  <c r="M1164" i="7"/>
  <c r="F1164" i="7"/>
  <c r="M1163" i="7"/>
  <c r="F1163" i="7"/>
  <c r="M1162" i="7"/>
  <c r="F1162" i="7"/>
  <c r="M1161" i="7"/>
  <c r="F1161" i="7"/>
  <c r="M1160" i="7"/>
  <c r="F1160" i="7"/>
  <c r="M1159" i="7"/>
  <c r="F1159" i="7"/>
  <c r="M1158" i="7"/>
  <c r="F1158" i="7"/>
  <c r="M1157" i="7"/>
  <c r="F1157" i="7"/>
  <c r="M1156" i="7"/>
  <c r="F1156" i="7"/>
  <c r="M1155" i="7"/>
  <c r="F1155" i="7"/>
  <c r="M1154" i="7"/>
  <c r="F1154" i="7"/>
  <c r="M1153" i="7"/>
  <c r="F1153" i="7"/>
  <c r="M1152" i="7"/>
  <c r="F1152" i="7"/>
  <c r="M1151" i="7"/>
  <c r="F1151" i="7"/>
  <c r="M1150" i="7"/>
  <c r="F1150" i="7"/>
  <c r="M1149" i="7"/>
  <c r="F1149" i="7"/>
  <c r="M1148" i="7"/>
  <c r="F1148" i="7"/>
  <c r="M1147" i="7"/>
  <c r="F1147" i="7"/>
  <c r="M1146" i="7"/>
  <c r="F1146" i="7"/>
  <c r="M1145" i="7"/>
  <c r="F1145" i="7"/>
  <c r="M1144" i="7"/>
  <c r="F1144" i="7"/>
  <c r="M1143" i="7"/>
  <c r="F1143" i="7"/>
  <c r="M1142" i="7"/>
  <c r="F1142" i="7"/>
  <c r="M1141" i="7"/>
  <c r="F1141" i="7"/>
  <c r="M1140" i="7"/>
  <c r="F1140" i="7"/>
  <c r="M1139" i="7"/>
  <c r="F1139" i="7"/>
  <c r="M1138" i="7"/>
  <c r="F1138" i="7"/>
  <c r="M1137" i="7"/>
  <c r="F1137" i="7"/>
  <c r="M1136" i="7"/>
  <c r="F1136" i="7"/>
  <c r="M1135" i="7"/>
  <c r="F1135" i="7"/>
  <c r="M1134" i="7"/>
  <c r="F1134" i="7"/>
  <c r="M1133" i="7"/>
  <c r="F1133" i="7"/>
  <c r="M1132" i="7"/>
  <c r="F1132" i="7"/>
  <c r="M1131" i="7"/>
  <c r="F1131" i="7"/>
  <c r="M1130" i="7"/>
  <c r="F1130" i="7"/>
  <c r="M1129" i="7"/>
  <c r="F1129" i="7"/>
  <c r="M1128" i="7"/>
  <c r="F1128" i="7"/>
  <c r="M1127" i="7"/>
  <c r="F1127" i="7"/>
  <c r="M1126" i="7"/>
  <c r="F1126" i="7"/>
  <c r="M1125" i="7"/>
  <c r="F1125" i="7"/>
  <c r="M1124" i="7"/>
  <c r="F1124" i="7"/>
  <c r="M1123" i="7"/>
  <c r="F1123" i="7"/>
  <c r="M1122" i="7"/>
  <c r="F1122" i="7"/>
  <c r="M1121" i="7"/>
  <c r="F1121" i="7"/>
  <c r="M1120" i="7"/>
  <c r="F1120" i="7"/>
  <c r="M1119" i="7"/>
  <c r="F1119" i="7"/>
  <c r="M1118" i="7"/>
  <c r="F1118" i="7"/>
  <c r="M1117" i="7"/>
  <c r="F1117" i="7"/>
  <c r="M1116" i="7"/>
  <c r="F1116" i="7"/>
  <c r="M1115" i="7"/>
  <c r="F1115" i="7"/>
  <c r="M1114" i="7"/>
  <c r="F1114" i="7"/>
  <c r="M1113" i="7"/>
  <c r="F1113" i="7"/>
  <c r="M1112" i="7"/>
  <c r="F1112" i="7"/>
  <c r="M1111" i="7"/>
  <c r="F1111" i="7"/>
  <c r="M1110" i="7"/>
  <c r="F1110" i="7"/>
  <c r="M1109" i="7"/>
  <c r="F1109" i="7"/>
  <c r="M1108" i="7"/>
  <c r="F1108" i="7"/>
  <c r="M1107" i="7"/>
  <c r="F1107" i="7"/>
  <c r="M1106" i="7"/>
  <c r="F1106" i="7"/>
  <c r="M1105" i="7"/>
  <c r="F1105" i="7"/>
  <c r="M1104" i="7"/>
  <c r="F1104" i="7"/>
  <c r="M1103" i="7"/>
  <c r="F1103" i="7"/>
  <c r="M1102" i="7"/>
  <c r="F1102" i="7"/>
  <c r="M1101" i="7"/>
  <c r="F1101" i="7"/>
  <c r="M1100" i="7"/>
  <c r="F1100" i="7"/>
  <c r="M1099" i="7"/>
  <c r="F1099" i="7"/>
  <c r="M1098" i="7"/>
  <c r="F1098" i="7"/>
  <c r="M1097" i="7"/>
  <c r="F1097" i="7"/>
  <c r="M1096" i="7"/>
  <c r="F1096" i="7"/>
  <c r="M1095" i="7"/>
  <c r="F1095" i="7"/>
  <c r="M1094" i="7"/>
  <c r="F1094" i="7"/>
  <c r="M1093" i="7"/>
  <c r="F1093" i="7"/>
  <c r="M1092" i="7"/>
  <c r="F1092" i="7"/>
  <c r="M1091" i="7"/>
  <c r="F1091" i="7"/>
  <c r="M1090" i="7"/>
  <c r="F1090" i="7"/>
  <c r="M1089" i="7"/>
  <c r="F1089" i="7"/>
  <c r="M1088" i="7"/>
  <c r="F1088" i="7"/>
  <c r="M1087" i="7"/>
  <c r="F1087" i="7"/>
  <c r="M1086" i="7"/>
  <c r="F1086" i="7"/>
  <c r="M1085" i="7"/>
  <c r="F1085" i="7"/>
  <c r="M1084" i="7"/>
  <c r="F1084" i="7"/>
  <c r="M1083" i="7"/>
  <c r="F1083" i="7"/>
  <c r="M1082" i="7"/>
  <c r="F1082" i="7"/>
  <c r="M1081" i="7"/>
  <c r="F1081" i="7"/>
  <c r="M1080" i="7"/>
  <c r="F1080" i="7"/>
  <c r="M1079" i="7"/>
  <c r="F1079" i="7"/>
  <c r="M1078" i="7"/>
  <c r="F1078" i="7"/>
  <c r="M1077" i="7"/>
  <c r="F1077" i="7"/>
  <c r="M1076" i="7"/>
  <c r="F1076" i="7"/>
  <c r="M1075" i="7"/>
  <c r="F1075" i="7"/>
  <c r="M1074" i="7"/>
  <c r="F1074" i="7"/>
  <c r="M1073" i="7"/>
  <c r="F1073" i="7"/>
  <c r="M1072" i="7"/>
  <c r="F1072" i="7"/>
  <c r="M1071" i="7"/>
  <c r="F1071" i="7"/>
  <c r="M1070" i="7"/>
  <c r="F1070" i="7"/>
  <c r="M1069" i="7"/>
  <c r="F1069" i="7"/>
  <c r="M1068" i="7"/>
  <c r="F1068" i="7"/>
  <c r="M1067" i="7"/>
  <c r="F1067" i="7"/>
  <c r="M1066" i="7"/>
  <c r="F1066" i="7"/>
  <c r="M1065" i="7"/>
  <c r="F1065" i="7"/>
  <c r="M1064" i="7"/>
  <c r="F1064" i="7"/>
  <c r="M1063" i="7"/>
  <c r="F1063" i="7"/>
  <c r="M1062" i="7"/>
  <c r="F1062" i="7"/>
  <c r="M1061" i="7"/>
  <c r="F1061" i="7"/>
  <c r="M1060" i="7"/>
  <c r="F1060" i="7"/>
  <c r="M1059" i="7"/>
  <c r="F1059" i="7"/>
  <c r="M1058" i="7"/>
  <c r="F1058" i="7"/>
  <c r="M1057" i="7"/>
  <c r="F1057" i="7"/>
  <c r="M1056" i="7"/>
  <c r="F1056" i="7"/>
  <c r="M1055" i="7"/>
  <c r="F1055" i="7"/>
  <c r="M1054" i="7"/>
  <c r="F1054" i="7"/>
  <c r="M1053" i="7"/>
  <c r="F1053" i="7"/>
  <c r="M1052" i="7"/>
  <c r="F1052" i="7"/>
  <c r="M1051" i="7"/>
  <c r="F1051" i="7"/>
  <c r="M1050" i="7"/>
  <c r="F1050" i="7"/>
  <c r="M1049" i="7"/>
  <c r="F1049" i="7"/>
  <c r="M1048" i="7"/>
  <c r="F1048" i="7"/>
  <c r="M1047" i="7"/>
  <c r="F1047" i="7"/>
  <c r="M1046" i="7"/>
  <c r="F1046" i="7"/>
  <c r="M1045" i="7"/>
  <c r="F1045" i="7"/>
  <c r="M1044" i="7"/>
  <c r="F1044" i="7"/>
  <c r="M1043" i="7"/>
  <c r="F1043" i="7"/>
  <c r="M1042" i="7"/>
  <c r="F1042" i="7"/>
  <c r="M1041" i="7"/>
  <c r="F1041" i="7"/>
  <c r="M1040" i="7"/>
  <c r="F1040" i="7"/>
  <c r="M1039" i="7"/>
  <c r="F1039" i="7"/>
  <c r="M1038" i="7"/>
  <c r="F1038" i="7"/>
  <c r="M1037" i="7"/>
  <c r="F1037" i="7"/>
  <c r="M1036" i="7"/>
  <c r="F1036" i="7"/>
  <c r="M1035" i="7"/>
  <c r="F1035" i="7"/>
  <c r="M1034" i="7"/>
  <c r="F1034" i="7"/>
  <c r="M1033" i="7"/>
  <c r="F1033" i="7"/>
  <c r="M1032" i="7"/>
  <c r="F1032" i="7"/>
  <c r="M1031" i="7"/>
  <c r="F1031" i="7"/>
  <c r="M1030" i="7"/>
  <c r="F1030" i="7"/>
  <c r="M1029" i="7"/>
  <c r="F1029" i="7"/>
  <c r="M1028" i="7"/>
  <c r="F1028" i="7"/>
  <c r="M1027" i="7"/>
  <c r="F1027" i="7"/>
  <c r="M1026" i="7"/>
  <c r="F1026" i="7"/>
  <c r="M1025" i="7"/>
  <c r="F1025" i="7"/>
  <c r="M1024" i="7"/>
  <c r="F1024" i="7"/>
  <c r="M1023" i="7"/>
  <c r="F1023" i="7"/>
  <c r="M1022" i="7"/>
  <c r="F1022" i="7"/>
  <c r="M1021" i="7"/>
  <c r="F1021" i="7"/>
  <c r="M1020" i="7"/>
  <c r="F1020" i="7"/>
  <c r="M1019" i="7"/>
  <c r="F1019" i="7"/>
  <c r="M1018" i="7"/>
  <c r="F1018" i="7"/>
  <c r="M1017" i="7"/>
  <c r="F1017" i="7"/>
  <c r="M1016" i="7"/>
  <c r="F1016" i="7"/>
  <c r="M1015" i="7"/>
  <c r="F1015" i="7"/>
  <c r="M1014" i="7"/>
  <c r="F1014" i="7"/>
  <c r="M1013" i="7"/>
  <c r="F1013" i="7"/>
  <c r="M1012" i="7"/>
  <c r="F1012" i="7"/>
  <c r="M1011" i="7"/>
  <c r="F1011" i="7"/>
  <c r="M1010" i="7"/>
  <c r="F1010" i="7"/>
  <c r="M1009" i="7"/>
  <c r="F1009" i="7"/>
  <c r="M1008" i="7"/>
  <c r="F1008" i="7"/>
  <c r="M1007" i="7"/>
  <c r="F1007" i="7"/>
  <c r="M1006" i="7"/>
  <c r="F1006" i="7"/>
  <c r="M1005" i="7"/>
  <c r="F1005" i="7"/>
  <c r="M1004" i="7"/>
  <c r="F1004" i="7"/>
  <c r="M1003" i="7"/>
  <c r="F1003" i="7"/>
  <c r="O1002" i="7"/>
  <c r="M1002" i="7"/>
  <c r="F1002" i="7"/>
  <c r="M1001" i="7"/>
  <c r="F1001" i="7"/>
  <c r="M1000" i="7"/>
  <c r="F1000" i="7"/>
  <c r="M999" i="7"/>
  <c r="F999" i="7"/>
  <c r="M998" i="7"/>
  <c r="F998" i="7"/>
  <c r="M997" i="7"/>
  <c r="F997" i="7"/>
  <c r="M996" i="7"/>
  <c r="F996" i="7"/>
  <c r="M995" i="7"/>
  <c r="F995" i="7"/>
  <c r="M994" i="7"/>
  <c r="F994" i="7"/>
  <c r="M993" i="7"/>
  <c r="F993" i="7"/>
  <c r="M992" i="7"/>
  <c r="F992" i="7"/>
  <c r="O991" i="7"/>
  <c r="M991" i="7"/>
  <c r="F991" i="7"/>
  <c r="M990" i="7"/>
  <c r="F990" i="7"/>
  <c r="M989" i="7"/>
  <c r="F989" i="7"/>
  <c r="M988" i="7"/>
  <c r="F988" i="7"/>
  <c r="M987" i="7"/>
  <c r="F987" i="7"/>
  <c r="M986" i="7"/>
  <c r="F986" i="7"/>
  <c r="M985" i="7"/>
  <c r="F985" i="7"/>
  <c r="M984" i="7"/>
  <c r="F984" i="7"/>
  <c r="M983" i="7"/>
  <c r="F983" i="7"/>
  <c r="M982" i="7"/>
  <c r="F982" i="7"/>
  <c r="M981" i="7"/>
  <c r="F981" i="7"/>
  <c r="M980" i="7"/>
  <c r="F980" i="7"/>
  <c r="M979" i="7"/>
  <c r="F979" i="7"/>
  <c r="M978" i="7"/>
  <c r="F978" i="7"/>
  <c r="M977" i="7"/>
  <c r="F977" i="7"/>
  <c r="M976" i="7"/>
  <c r="F976" i="7"/>
  <c r="M975" i="7"/>
  <c r="F975" i="7"/>
  <c r="M974" i="7"/>
  <c r="F974" i="7"/>
  <c r="M973" i="7"/>
  <c r="F973" i="7"/>
  <c r="M972" i="7"/>
  <c r="F972" i="7"/>
  <c r="M971" i="7"/>
  <c r="F971" i="7"/>
  <c r="M970" i="7"/>
  <c r="F970" i="7"/>
  <c r="M969" i="7"/>
  <c r="F969" i="7"/>
  <c r="M968" i="7"/>
  <c r="F968" i="7"/>
  <c r="M967" i="7"/>
  <c r="F967" i="7"/>
  <c r="M966" i="7"/>
  <c r="F966" i="7"/>
  <c r="M965" i="7"/>
  <c r="F965" i="7"/>
  <c r="M964" i="7"/>
  <c r="F964" i="7"/>
  <c r="M963" i="7"/>
  <c r="F963" i="7"/>
  <c r="M962" i="7"/>
  <c r="F962" i="7"/>
  <c r="M961" i="7"/>
  <c r="F961" i="7"/>
  <c r="M960" i="7"/>
  <c r="F960" i="7"/>
  <c r="M959" i="7"/>
  <c r="F959" i="7"/>
  <c r="M958" i="7"/>
  <c r="F958" i="7"/>
  <c r="M957" i="7"/>
  <c r="F957" i="7"/>
  <c r="M956" i="7"/>
  <c r="F956" i="7"/>
  <c r="M955" i="7"/>
  <c r="F955" i="7"/>
  <c r="M954" i="7"/>
  <c r="F954" i="7"/>
  <c r="M953" i="7"/>
  <c r="F953" i="7"/>
  <c r="M952" i="7"/>
  <c r="F952" i="7"/>
  <c r="M951" i="7"/>
  <c r="F951" i="7"/>
  <c r="M950" i="7"/>
  <c r="F950" i="7"/>
  <c r="M949" i="7"/>
  <c r="F949" i="7"/>
  <c r="M948" i="7"/>
  <c r="F948" i="7"/>
  <c r="M947" i="7"/>
  <c r="F947" i="7"/>
  <c r="M946" i="7"/>
  <c r="F946" i="7"/>
  <c r="M945" i="7"/>
  <c r="F945" i="7"/>
  <c r="M944" i="7"/>
  <c r="F944" i="7"/>
  <c r="M943" i="7"/>
  <c r="F943" i="7"/>
  <c r="M942" i="7"/>
  <c r="F942" i="7"/>
  <c r="M941" i="7"/>
  <c r="F941" i="7"/>
  <c r="M940" i="7"/>
  <c r="F940" i="7"/>
  <c r="M939" i="7"/>
  <c r="F939" i="7"/>
  <c r="M938" i="7"/>
  <c r="F938" i="7"/>
  <c r="M937" i="7"/>
  <c r="F937" i="7"/>
  <c r="M936" i="7"/>
  <c r="F936" i="7"/>
  <c r="M935" i="7"/>
  <c r="F935" i="7"/>
  <c r="M934" i="7"/>
  <c r="F934" i="7"/>
  <c r="M933" i="7"/>
  <c r="F933" i="7"/>
  <c r="M932" i="7"/>
  <c r="F932" i="7"/>
  <c r="M931" i="7"/>
  <c r="F931" i="7"/>
  <c r="M930" i="7"/>
  <c r="F930" i="7"/>
  <c r="M929" i="7"/>
  <c r="F929" i="7"/>
  <c r="M928" i="7"/>
  <c r="F928" i="7"/>
  <c r="M927" i="7"/>
  <c r="F927" i="7"/>
  <c r="M926" i="7"/>
  <c r="F926" i="7"/>
  <c r="M925" i="7"/>
  <c r="F925" i="7"/>
  <c r="M924" i="7"/>
  <c r="F924" i="7"/>
  <c r="M923" i="7"/>
  <c r="F923" i="7"/>
  <c r="M922" i="7"/>
  <c r="F922" i="7"/>
  <c r="M921" i="7"/>
  <c r="F921" i="7"/>
  <c r="M920" i="7"/>
  <c r="F920" i="7"/>
  <c r="M919" i="7"/>
  <c r="F919" i="7"/>
  <c r="N918" i="7"/>
  <c r="M918" i="7"/>
  <c r="F918" i="7"/>
  <c r="N917" i="7"/>
  <c r="M917" i="7"/>
  <c r="F917" i="7"/>
  <c r="N916" i="7"/>
  <c r="M916" i="7"/>
  <c r="F916" i="7"/>
  <c r="M915" i="7"/>
  <c r="F915" i="7"/>
  <c r="M914" i="7"/>
  <c r="F914" i="7"/>
  <c r="M913" i="7"/>
  <c r="F913" i="7"/>
  <c r="M912" i="7"/>
  <c r="F912" i="7"/>
  <c r="M911" i="7"/>
  <c r="F911" i="7"/>
  <c r="M910" i="7"/>
  <c r="F910" i="7"/>
  <c r="M909" i="7"/>
  <c r="F909" i="7"/>
  <c r="M908" i="7"/>
  <c r="F908" i="7"/>
  <c r="M907" i="7"/>
  <c r="F907" i="7"/>
  <c r="M906" i="7"/>
  <c r="F906" i="7"/>
  <c r="M905" i="7"/>
  <c r="F905" i="7"/>
  <c r="M904" i="7"/>
  <c r="F904" i="7"/>
  <c r="M903" i="7"/>
  <c r="F903" i="7"/>
  <c r="M902" i="7"/>
  <c r="F902" i="7"/>
  <c r="M901" i="7"/>
  <c r="F901" i="7"/>
  <c r="M900" i="7"/>
  <c r="F900" i="7"/>
  <c r="M899" i="7"/>
  <c r="F899" i="7"/>
  <c r="M898" i="7"/>
  <c r="F898" i="7"/>
  <c r="M897" i="7"/>
  <c r="F897" i="7"/>
  <c r="M896" i="7"/>
  <c r="F896" i="7"/>
  <c r="M895" i="7"/>
  <c r="F895" i="7"/>
  <c r="M894" i="7"/>
  <c r="F894" i="7"/>
  <c r="M893" i="7"/>
  <c r="F893" i="7"/>
  <c r="M892" i="7"/>
  <c r="F892" i="7"/>
  <c r="M891" i="7"/>
  <c r="F891" i="7"/>
  <c r="M890" i="7"/>
  <c r="F890" i="7"/>
  <c r="M889" i="7"/>
  <c r="F889" i="7"/>
  <c r="M888" i="7"/>
  <c r="F888" i="7"/>
  <c r="M887" i="7"/>
  <c r="F887" i="7"/>
  <c r="M886" i="7"/>
  <c r="F886" i="7"/>
  <c r="M885" i="7"/>
  <c r="F885" i="7"/>
  <c r="M884" i="7"/>
  <c r="F884" i="7"/>
  <c r="M883" i="7"/>
  <c r="F883" i="7"/>
  <c r="O882" i="7"/>
  <c r="M882" i="7"/>
  <c r="F882" i="7"/>
  <c r="M881" i="7"/>
  <c r="F881" i="7"/>
  <c r="M880" i="7"/>
  <c r="F880" i="7"/>
  <c r="M879" i="7"/>
  <c r="F879" i="7"/>
  <c r="M878" i="7"/>
  <c r="F878" i="7"/>
  <c r="M877" i="7"/>
  <c r="F877" i="7"/>
  <c r="M876" i="7"/>
  <c r="F876" i="7"/>
  <c r="M875" i="7"/>
  <c r="F875" i="7"/>
  <c r="M874" i="7"/>
  <c r="F874" i="7"/>
  <c r="M873" i="7"/>
  <c r="F873" i="7"/>
  <c r="M872" i="7"/>
  <c r="F872" i="7"/>
  <c r="M871" i="7"/>
  <c r="F871" i="7"/>
  <c r="M870" i="7"/>
  <c r="F870" i="7"/>
  <c r="M869" i="7"/>
  <c r="F869" i="7"/>
  <c r="M868" i="7"/>
  <c r="F868" i="7"/>
  <c r="M867" i="7"/>
  <c r="F867" i="7"/>
  <c r="M866" i="7"/>
  <c r="F866" i="7"/>
  <c r="M865" i="7"/>
  <c r="F865" i="7"/>
  <c r="M864" i="7"/>
  <c r="F864" i="7"/>
  <c r="M863" i="7"/>
  <c r="F863" i="7"/>
  <c r="M862" i="7"/>
  <c r="F862" i="7"/>
  <c r="M861" i="7"/>
  <c r="F861" i="7"/>
  <c r="M860" i="7"/>
  <c r="F860" i="7"/>
  <c r="M859" i="7"/>
  <c r="F859" i="7"/>
  <c r="M858" i="7"/>
  <c r="F858" i="7"/>
  <c r="M857" i="7"/>
  <c r="F857" i="7"/>
  <c r="M856" i="7"/>
  <c r="F856" i="7"/>
  <c r="M855" i="7"/>
  <c r="F855" i="7"/>
  <c r="M854" i="7"/>
  <c r="F854" i="7"/>
  <c r="M853" i="7"/>
  <c r="F853" i="7"/>
  <c r="M852" i="7"/>
  <c r="F852" i="7"/>
  <c r="M851" i="7"/>
  <c r="F851" i="7"/>
  <c r="M850" i="7"/>
  <c r="F850" i="7"/>
  <c r="M849" i="7"/>
  <c r="F849" i="7"/>
  <c r="M848" i="7"/>
  <c r="F848" i="7"/>
  <c r="M847" i="7"/>
  <c r="F847" i="7"/>
  <c r="M846" i="7"/>
  <c r="F846" i="7"/>
  <c r="M845" i="7"/>
  <c r="F845" i="7"/>
  <c r="M844" i="7"/>
  <c r="F844" i="7"/>
  <c r="M843" i="7"/>
  <c r="F843" i="7"/>
  <c r="M842" i="7"/>
  <c r="F842" i="7"/>
  <c r="M841" i="7"/>
  <c r="F841" i="7"/>
  <c r="M840" i="7"/>
  <c r="F840" i="7"/>
  <c r="M839" i="7"/>
  <c r="F839" i="7"/>
  <c r="M838" i="7"/>
  <c r="F838" i="7"/>
  <c r="M837" i="7"/>
  <c r="F837" i="7"/>
  <c r="M836" i="7"/>
  <c r="F836" i="7"/>
  <c r="M835" i="7"/>
  <c r="F835" i="7"/>
  <c r="M834" i="7"/>
  <c r="F834" i="7"/>
  <c r="M833" i="7"/>
  <c r="F833" i="7"/>
  <c r="M832" i="7"/>
  <c r="F832" i="7"/>
  <c r="M831" i="7"/>
  <c r="F831" i="7"/>
  <c r="M830" i="7"/>
  <c r="F830" i="7"/>
  <c r="M829" i="7"/>
  <c r="F829" i="7"/>
  <c r="M828" i="7"/>
  <c r="F828" i="7"/>
  <c r="M827" i="7"/>
  <c r="F827" i="7"/>
  <c r="M826" i="7"/>
  <c r="F826" i="7"/>
  <c r="M825" i="7"/>
  <c r="F825" i="7"/>
  <c r="M824" i="7"/>
  <c r="F824" i="7"/>
  <c r="M823" i="7"/>
  <c r="F823" i="7"/>
  <c r="M822" i="7"/>
  <c r="F822" i="7"/>
  <c r="M821" i="7"/>
  <c r="F821" i="7"/>
  <c r="M820" i="7"/>
  <c r="F820" i="7"/>
  <c r="M819" i="7"/>
  <c r="F819" i="7"/>
  <c r="M818" i="7"/>
  <c r="F818" i="7"/>
  <c r="M817" i="7"/>
  <c r="F817" i="7"/>
  <c r="M816" i="7"/>
  <c r="F816" i="7"/>
  <c r="M815" i="7"/>
  <c r="F815" i="7"/>
  <c r="M814" i="7"/>
  <c r="F814" i="7"/>
  <c r="M813" i="7"/>
  <c r="F813" i="7"/>
  <c r="M812" i="7"/>
  <c r="F812" i="7"/>
  <c r="M811" i="7"/>
  <c r="F811" i="7"/>
  <c r="M810" i="7"/>
  <c r="F810" i="7"/>
  <c r="M809" i="7"/>
  <c r="F809" i="7"/>
  <c r="M808" i="7"/>
  <c r="F808" i="7"/>
  <c r="M807" i="7"/>
  <c r="F807" i="7"/>
  <c r="M806" i="7"/>
  <c r="F806" i="7"/>
  <c r="M805" i="7"/>
  <c r="F805" i="7"/>
  <c r="M804" i="7"/>
  <c r="F804" i="7"/>
  <c r="M803" i="7"/>
  <c r="F803" i="7"/>
  <c r="M802" i="7"/>
  <c r="F802" i="7"/>
  <c r="M801" i="7"/>
  <c r="F801" i="7"/>
  <c r="M800" i="7"/>
  <c r="F800" i="7"/>
  <c r="M799" i="7"/>
  <c r="F799" i="7"/>
  <c r="M798" i="7"/>
  <c r="F798" i="7"/>
  <c r="M797" i="7"/>
  <c r="F797" i="7"/>
  <c r="M796" i="7"/>
  <c r="F796" i="7"/>
  <c r="M795" i="7"/>
  <c r="F795" i="7"/>
  <c r="M794" i="7"/>
  <c r="F794" i="7"/>
  <c r="M793" i="7"/>
  <c r="F793" i="7"/>
  <c r="M792" i="7"/>
  <c r="F792" i="7"/>
  <c r="M791" i="7"/>
  <c r="F791" i="7"/>
  <c r="M790" i="7"/>
  <c r="F790" i="7"/>
  <c r="M789" i="7"/>
  <c r="F789" i="7"/>
  <c r="M788" i="7"/>
  <c r="F788" i="7"/>
  <c r="M787" i="7"/>
  <c r="F787" i="7"/>
  <c r="M786" i="7"/>
  <c r="F786" i="7"/>
  <c r="M785" i="7"/>
  <c r="F785" i="7"/>
  <c r="M784" i="7"/>
  <c r="F784" i="7"/>
  <c r="M783" i="7"/>
  <c r="F783" i="7"/>
  <c r="M782" i="7"/>
  <c r="F782" i="7"/>
  <c r="M781" i="7"/>
  <c r="F781" i="7"/>
  <c r="M780" i="7"/>
  <c r="F780" i="7"/>
  <c r="M779" i="7"/>
  <c r="F779" i="7"/>
  <c r="M778" i="7"/>
  <c r="F778" i="7"/>
  <c r="M777" i="7"/>
  <c r="F777" i="7"/>
  <c r="M776" i="7"/>
  <c r="F776" i="7"/>
  <c r="M775" i="7"/>
  <c r="F775" i="7"/>
  <c r="M774" i="7"/>
  <c r="F774" i="7"/>
  <c r="M773" i="7"/>
  <c r="F773" i="7"/>
  <c r="M772" i="7"/>
  <c r="F772" i="7"/>
  <c r="M771" i="7"/>
  <c r="F771" i="7"/>
  <c r="M770" i="7"/>
  <c r="F770" i="7"/>
  <c r="M769" i="7"/>
  <c r="F769" i="7"/>
  <c r="M768" i="7"/>
  <c r="F768" i="7"/>
  <c r="M767" i="7"/>
  <c r="F767" i="7"/>
  <c r="M766" i="7"/>
  <c r="F766" i="7"/>
  <c r="M765" i="7"/>
  <c r="F765" i="7"/>
  <c r="M764" i="7"/>
  <c r="F764" i="7"/>
  <c r="M763" i="7"/>
  <c r="F763" i="7"/>
  <c r="M762" i="7"/>
  <c r="F762" i="7"/>
  <c r="M761" i="7"/>
  <c r="F761" i="7"/>
  <c r="M760" i="7"/>
  <c r="F760" i="7"/>
  <c r="M759" i="7"/>
  <c r="F759" i="7"/>
  <c r="M758" i="7"/>
  <c r="F758" i="7"/>
  <c r="M757" i="7"/>
  <c r="F757" i="7"/>
  <c r="M756" i="7"/>
  <c r="F756" i="7"/>
  <c r="M755" i="7"/>
  <c r="F755" i="7"/>
  <c r="M754" i="7"/>
  <c r="F754" i="7"/>
  <c r="M753" i="7"/>
  <c r="F753" i="7"/>
  <c r="M752" i="7"/>
  <c r="F752" i="7"/>
  <c r="M751" i="7"/>
  <c r="F751" i="7"/>
  <c r="M750" i="7"/>
  <c r="F750" i="7"/>
  <c r="M749" i="7"/>
  <c r="F749" i="7"/>
  <c r="M748" i="7"/>
  <c r="F748" i="7"/>
  <c r="M747" i="7"/>
  <c r="F747" i="7"/>
  <c r="M746" i="7"/>
  <c r="F746" i="7"/>
  <c r="M745" i="7"/>
  <c r="F745" i="7"/>
  <c r="M744" i="7"/>
  <c r="F744" i="7"/>
  <c r="M743" i="7"/>
  <c r="F743" i="7"/>
  <c r="M742" i="7"/>
  <c r="F742" i="7"/>
  <c r="M741" i="7"/>
  <c r="F741" i="7"/>
  <c r="M740" i="7"/>
  <c r="F740" i="7"/>
  <c r="M739" i="7"/>
  <c r="F739" i="7"/>
  <c r="M738" i="7"/>
  <c r="F738" i="7"/>
  <c r="M737" i="7"/>
  <c r="F737" i="7"/>
  <c r="M736" i="7"/>
  <c r="F736" i="7"/>
  <c r="M735" i="7"/>
  <c r="F735" i="7"/>
  <c r="M734" i="7"/>
  <c r="F734" i="7"/>
  <c r="M733" i="7"/>
  <c r="F733" i="7"/>
  <c r="M732" i="7"/>
  <c r="F732" i="7"/>
  <c r="M731" i="7"/>
  <c r="F731" i="7"/>
  <c r="M730" i="7"/>
  <c r="F730" i="7"/>
  <c r="M729" i="7"/>
  <c r="F729" i="7"/>
  <c r="M728" i="7"/>
  <c r="F728" i="7"/>
  <c r="M727" i="7"/>
  <c r="F727" i="7"/>
  <c r="M726" i="7"/>
  <c r="F726" i="7"/>
  <c r="M725" i="7"/>
  <c r="F725" i="7"/>
  <c r="M724" i="7"/>
  <c r="F724" i="7"/>
  <c r="M723" i="7"/>
  <c r="F723" i="7"/>
  <c r="M722" i="7"/>
  <c r="F722" i="7"/>
  <c r="M721" i="7"/>
  <c r="F721" i="7"/>
  <c r="M720" i="7"/>
  <c r="F720" i="7"/>
  <c r="M719" i="7"/>
  <c r="F719" i="7"/>
  <c r="M718" i="7"/>
  <c r="F718" i="7"/>
  <c r="M717" i="7"/>
  <c r="F717" i="7"/>
  <c r="M716" i="7"/>
  <c r="F716" i="7"/>
  <c r="M715" i="7"/>
  <c r="F715" i="7"/>
  <c r="M714" i="7"/>
  <c r="F714" i="7"/>
  <c r="M713" i="7"/>
  <c r="F713" i="7"/>
  <c r="M712" i="7"/>
  <c r="F712" i="7"/>
  <c r="M711" i="7"/>
  <c r="F711" i="7"/>
  <c r="M710" i="7"/>
  <c r="F710" i="7"/>
  <c r="M709" i="7"/>
  <c r="F709" i="7"/>
  <c r="M708" i="7"/>
  <c r="F708" i="7"/>
  <c r="M707" i="7"/>
  <c r="F707" i="7"/>
  <c r="M706" i="7"/>
  <c r="F706" i="7"/>
  <c r="M705" i="7"/>
  <c r="F705" i="7"/>
  <c r="M704" i="7"/>
  <c r="F704" i="7"/>
  <c r="M703" i="7"/>
  <c r="F703" i="7"/>
  <c r="M702" i="7"/>
  <c r="F702" i="7"/>
  <c r="M701" i="7"/>
  <c r="F701" i="7"/>
  <c r="M700" i="7"/>
  <c r="F700" i="7"/>
  <c r="M699" i="7"/>
  <c r="F699" i="7"/>
  <c r="M698" i="7"/>
  <c r="F698" i="7"/>
  <c r="M697" i="7"/>
  <c r="F697" i="7"/>
  <c r="M696" i="7"/>
  <c r="F696" i="7"/>
  <c r="M695" i="7"/>
  <c r="F695" i="7"/>
  <c r="M694" i="7"/>
  <c r="F694" i="7"/>
  <c r="M693" i="7"/>
  <c r="F693" i="7"/>
  <c r="M692" i="7"/>
  <c r="F692" i="7"/>
  <c r="M691" i="7"/>
  <c r="F691" i="7"/>
  <c r="M690" i="7"/>
  <c r="F690" i="7"/>
  <c r="M689" i="7"/>
  <c r="F689" i="7"/>
  <c r="M688" i="7"/>
  <c r="F688" i="7"/>
  <c r="M687" i="7"/>
  <c r="F687" i="7"/>
  <c r="M686" i="7"/>
  <c r="F686" i="7"/>
  <c r="M685" i="7"/>
  <c r="F685" i="7"/>
  <c r="M684" i="7"/>
  <c r="F684" i="7"/>
  <c r="M683" i="7"/>
  <c r="F683" i="7"/>
  <c r="M682" i="7"/>
  <c r="F682" i="7"/>
  <c r="M681" i="7"/>
  <c r="F681" i="7"/>
  <c r="M680" i="7"/>
  <c r="F680" i="7"/>
  <c r="M679" i="7"/>
  <c r="F679" i="7"/>
  <c r="M678" i="7"/>
  <c r="F678" i="7"/>
  <c r="M677" i="7"/>
  <c r="F677" i="7"/>
  <c r="M676" i="7"/>
  <c r="F676" i="7"/>
  <c r="M675" i="7"/>
  <c r="F675" i="7"/>
  <c r="M674" i="7"/>
  <c r="F674" i="7"/>
  <c r="M673" i="7"/>
  <c r="F673" i="7"/>
  <c r="M672" i="7"/>
  <c r="F672" i="7"/>
  <c r="M671" i="7"/>
  <c r="F671" i="7"/>
  <c r="M670" i="7"/>
  <c r="F670" i="7"/>
  <c r="M669" i="7"/>
  <c r="F669" i="7"/>
  <c r="M668" i="7"/>
  <c r="F668" i="7"/>
  <c r="M667" i="7"/>
  <c r="F667" i="7"/>
  <c r="M666" i="7"/>
  <c r="F666" i="7"/>
  <c r="M665" i="7"/>
  <c r="F665" i="7"/>
  <c r="M664" i="7"/>
  <c r="F664" i="7"/>
  <c r="M663" i="7"/>
  <c r="F663" i="7"/>
  <c r="M662" i="7"/>
  <c r="F662" i="7"/>
  <c r="M661" i="7"/>
  <c r="F661" i="7"/>
  <c r="M660" i="7"/>
  <c r="F660" i="7"/>
  <c r="M659" i="7"/>
  <c r="F659" i="7"/>
  <c r="M658" i="7"/>
  <c r="F658" i="7"/>
  <c r="M657" i="7"/>
  <c r="F657" i="7"/>
  <c r="M656" i="7"/>
  <c r="F656" i="7"/>
  <c r="M655" i="7"/>
  <c r="F655" i="7"/>
  <c r="M654" i="7"/>
  <c r="F654" i="7"/>
  <c r="M653" i="7"/>
  <c r="F653" i="7"/>
  <c r="M652" i="7"/>
  <c r="F652" i="7"/>
  <c r="M651" i="7"/>
  <c r="F651" i="7"/>
  <c r="M650" i="7"/>
  <c r="F650" i="7"/>
  <c r="M649" i="7"/>
  <c r="F649" i="7"/>
  <c r="M648" i="7"/>
  <c r="F648" i="7"/>
  <c r="M647" i="7"/>
  <c r="F647" i="7"/>
  <c r="M646" i="7"/>
  <c r="F646" i="7"/>
  <c r="M645" i="7"/>
  <c r="F645" i="7"/>
  <c r="M644" i="7"/>
  <c r="F644" i="7"/>
  <c r="M643" i="7"/>
  <c r="F643" i="7"/>
  <c r="M642" i="7"/>
  <c r="F642" i="7"/>
  <c r="M641" i="7"/>
  <c r="F641" i="7"/>
  <c r="M640" i="7"/>
  <c r="F640" i="7"/>
  <c r="M639" i="7"/>
  <c r="F639" i="7"/>
  <c r="M638" i="7"/>
  <c r="F638" i="7"/>
  <c r="M637" i="7"/>
  <c r="F637" i="7"/>
  <c r="M636" i="7"/>
  <c r="F636" i="7"/>
  <c r="M635" i="7"/>
  <c r="F635" i="7"/>
  <c r="M634" i="7"/>
  <c r="F634" i="7"/>
  <c r="M633" i="7"/>
  <c r="F633" i="7"/>
  <c r="M632" i="7"/>
  <c r="F632" i="7"/>
  <c r="M631" i="7"/>
  <c r="F631" i="7"/>
  <c r="M630" i="7"/>
  <c r="F630" i="7"/>
  <c r="M629" i="7"/>
  <c r="F629" i="7"/>
  <c r="M628" i="7"/>
  <c r="F628" i="7"/>
  <c r="M627" i="7"/>
  <c r="F627" i="7"/>
  <c r="M626" i="7"/>
  <c r="F626" i="7"/>
  <c r="M625" i="7"/>
  <c r="F625" i="7"/>
  <c r="M624" i="7"/>
  <c r="F624" i="7"/>
  <c r="M623" i="7"/>
  <c r="F623" i="7"/>
  <c r="M622" i="7"/>
  <c r="F622" i="7"/>
  <c r="M621" i="7"/>
  <c r="F621" i="7"/>
  <c r="M620" i="7"/>
  <c r="F620" i="7"/>
  <c r="M619" i="7"/>
  <c r="F619" i="7"/>
  <c r="M618" i="7"/>
  <c r="F618" i="7"/>
  <c r="M617" i="7"/>
  <c r="F617" i="7"/>
  <c r="M616" i="7"/>
  <c r="F616" i="7"/>
  <c r="M615" i="7"/>
  <c r="F615" i="7"/>
  <c r="M614" i="7"/>
  <c r="F614" i="7"/>
  <c r="M613" i="7"/>
  <c r="F613" i="7"/>
  <c r="M612" i="7"/>
  <c r="F612" i="7"/>
  <c r="M611" i="7"/>
  <c r="F611" i="7"/>
  <c r="M610" i="7"/>
  <c r="F610" i="7"/>
  <c r="M609" i="7"/>
  <c r="F609" i="7"/>
  <c r="M608" i="7"/>
  <c r="F608" i="7"/>
  <c r="M607" i="7"/>
  <c r="F607" i="7"/>
  <c r="M606" i="7"/>
  <c r="F606" i="7"/>
  <c r="M605" i="7"/>
  <c r="F605" i="7"/>
  <c r="M604" i="7"/>
  <c r="F604" i="7"/>
  <c r="M603" i="7"/>
  <c r="F603" i="7"/>
  <c r="M602" i="7"/>
  <c r="F602" i="7"/>
  <c r="M601" i="7"/>
  <c r="F601" i="7"/>
  <c r="M600" i="7"/>
  <c r="F600" i="7"/>
  <c r="M599" i="7"/>
  <c r="F599" i="7"/>
  <c r="M598" i="7"/>
  <c r="F598" i="7"/>
  <c r="M597" i="7"/>
  <c r="F597" i="7"/>
  <c r="M596" i="7"/>
  <c r="F596" i="7"/>
  <c r="M595" i="7"/>
  <c r="F595" i="7"/>
  <c r="M594" i="7"/>
  <c r="F594" i="7"/>
  <c r="M593" i="7"/>
  <c r="F593" i="7"/>
  <c r="M592" i="7"/>
  <c r="F592" i="7"/>
  <c r="M591" i="7"/>
  <c r="F591" i="7"/>
  <c r="M590" i="7"/>
  <c r="F590" i="7"/>
  <c r="M589" i="7"/>
  <c r="F589" i="7"/>
  <c r="M588" i="7"/>
  <c r="F588" i="7"/>
  <c r="M587" i="7"/>
  <c r="F587" i="7"/>
  <c r="M586" i="7"/>
  <c r="F586" i="7"/>
  <c r="M585" i="7"/>
  <c r="F585" i="7"/>
  <c r="M584" i="7"/>
  <c r="F584" i="7"/>
  <c r="M583" i="7"/>
  <c r="F583" i="7"/>
  <c r="M582" i="7"/>
  <c r="F582" i="7"/>
  <c r="M581" i="7"/>
  <c r="F581" i="7"/>
  <c r="M580" i="7"/>
  <c r="F580" i="7"/>
  <c r="M579" i="7"/>
  <c r="F579" i="7"/>
  <c r="M578" i="7"/>
  <c r="F578" i="7"/>
  <c r="M577" i="7"/>
  <c r="F577" i="7"/>
  <c r="M576" i="7"/>
  <c r="F576" i="7"/>
  <c r="M575" i="7"/>
  <c r="F575" i="7"/>
  <c r="M574" i="7"/>
  <c r="F574" i="7"/>
  <c r="M573" i="7"/>
  <c r="F573" i="7"/>
  <c r="M572" i="7"/>
  <c r="F572" i="7"/>
  <c r="M571" i="7"/>
  <c r="F571" i="7"/>
  <c r="M570" i="7"/>
  <c r="F570" i="7"/>
  <c r="M569" i="7"/>
  <c r="F569" i="7"/>
  <c r="M568" i="7"/>
  <c r="F568" i="7"/>
  <c r="M567" i="7"/>
  <c r="F567" i="7"/>
  <c r="M566" i="7"/>
  <c r="F566" i="7"/>
  <c r="M565" i="7"/>
  <c r="F565" i="7"/>
  <c r="M564" i="7"/>
  <c r="F564" i="7"/>
  <c r="Q563" i="7"/>
  <c r="M563" i="7"/>
  <c r="F563" i="7"/>
  <c r="M562" i="7"/>
  <c r="F562" i="7"/>
  <c r="M561" i="7"/>
  <c r="F561" i="7"/>
  <c r="M560" i="7"/>
  <c r="F560" i="7"/>
  <c r="M559" i="7"/>
  <c r="F559" i="7"/>
  <c r="M558" i="7"/>
  <c r="F558" i="7"/>
  <c r="M557" i="7"/>
  <c r="F557" i="7"/>
  <c r="M556" i="7"/>
  <c r="F556" i="7"/>
  <c r="M555" i="7"/>
  <c r="F555" i="7"/>
  <c r="M554" i="7"/>
  <c r="F554" i="7"/>
  <c r="M553" i="7"/>
  <c r="F553" i="7"/>
  <c r="M552" i="7"/>
  <c r="F552" i="7"/>
  <c r="M551" i="7"/>
  <c r="F551" i="7"/>
  <c r="M550" i="7"/>
  <c r="F550" i="7"/>
  <c r="M549" i="7"/>
  <c r="F549" i="7"/>
  <c r="M548" i="7"/>
  <c r="F548" i="7"/>
  <c r="M547" i="7"/>
  <c r="F547" i="7"/>
  <c r="M546" i="7"/>
  <c r="F546" i="7"/>
  <c r="M545" i="7"/>
  <c r="F545" i="7"/>
  <c r="M544" i="7"/>
  <c r="F544" i="7"/>
  <c r="M543" i="7"/>
  <c r="F543" i="7"/>
  <c r="M542" i="7"/>
  <c r="F542" i="7"/>
  <c r="M541" i="7"/>
  <c r="F541" i="7"/>
  <c r="M540" i="7"/>
  <c r="F540" i="7"/>
  <c r="M539" i="7"/>
  <c r="F539" i="7"/>
  <c r="M538" i="7"/>
  <c r="F538" i="7"/>
  <c r="M537" i="7"/>
  <c r="F537" i="7"/>
  <c r="M536" i="7"/>
  <c r="F536" i="7"/>
  <c r="M535" i="7"/>
  <c r="F535" i="7"/>
  <c r="M534" i="7"/>
  <c r="F534" i="7"/>
  <c r="M533" i="7"/>
  <c r="F533" i="7"/>
  <c r="M532" i="7"/>
  <c r="F532" i="7"/>
  <c r="M531" i="7"/>
  <c r="F531" i="7"/>
  <c r="M530" i="7"/>
  <c r="F530" i="7"/>
  <c r="M529" i="7"/>
  <c r="F529" i="7"/>
  <c r="M528" i="7"/>
  <c r="F528" i="7"/>
  <c r="M527" i="7"/>
  <c r="F527" i="7"/>
  <c r="M526" i="7"/>
  <c r="F526" i="7"/>
  <c r="M525" i="7"/>
  <c r="F525" i="7"/>
  <c r="M524" i="7"/>
  <c r="F524" i="7"/>
  <c r="M523" i="7"/>
  <c r="F523" i="7"/>
  <c r="M522" i="7"/>
  <c r="F522" i="7"/>
  <c r="M521" i="7"/>
  <c r="F521" i="7"/>
  <c r="M520" i="7"/>
  <c r="F520" i="7"/>
  <c r="M519" i="7"/>
  <c r="F519" i="7"/>
  <c r="M518" i="7"/>
  <c r="F518" i="7"/>
  <c r="M517" i="7"/>
  <c r="F517" i="7"/>
  <c r="M516" i="7"/>
  <c r="F516" i="7"/>
  <c r="M515" i="7"/>
  <c r="F515" i="7"/>
  <c r="M514" i="7"/>
  <c r="F514" i="7"/>
  <c r="M513" i="7"/>
  <c r="F513" i="7"/>
  <c r="M512" i="7"/>
  <c r="F512" i="7"/>
  <c r="M511" i="7"/>
  <c r="F511" i="7"/>
  <c r="M510" i="7"/>
  <c r="F510" i="7"/>
  <c r="M509" i="7"/>
  <c r="F509" i="7"/>
  <c r="M508" i="7"/>
  <c r="F508" i="7"/>
  <c r="M507" i="7"/>
  <c r="F507" i="7"/>
  <c r="M506" i="7"/>
  <c r="F506" i="7"/>
  <c r="M505" i="7"/>
  <c r="F505" i="7"/>
  <c r="M504" i="7"/>
  <c r="F504" i="7"/>
  <c r="M503" i="7"/>
  <c r="F503" i="7"/>
  <c r="M502" i="7"/>
  <c r="F502" i="7"/>
  <c r="M501" i="7"/>
  <c r="F501" i="7"/>
  <c r="M500" i="7"/>
  <c r="F500" i="7"/>
  <c r="M499" i="7"/>
  <c r="F499" i="7"/>
  <c r="M498" i="7"/>
  <c r="F498" i="7"/>
  <c r="M497" i="7"/>
  <c r="F497" i="7"/>
  <c r="M496" i="7"/>
  <c r="F496" i="7"/>
  <c r="M495" i="7"/>
  <c r="F495" i="7"/>
  <c r="M494" i="7"/>
  <c r="F494" i="7"/>
  <c r="M493" i="7"/>
  <c r="F493" i="7"/>
  <c r="M492" i="7"/>
  <c r="F492" i="7"/>
  <c r="M491" i="7"/>
  <c r="F491" i="7"/>
  <c r="M490" i="7"/>
  <c r="F490" i="7"/>
  <c r="M489" i="7"/>
  <c r="F489" i="7"/>
  <c r="M488" i="7"/>
  <c r="F488" i="7"/>
  <c r="M487" i="7"/>
  <c r="F487" i="7"/>
  <c r="M486" i="7"/>
  <c r="F486" i="7"/>
  <c r="M485" i="7"/>
  <c r="F485" i="7"/>
  <c r="M484" i="7"/>
  <c r="F484" i="7"/>
  <c r="M483" i="7"/>
  <c r="F483" i="7"/>
  <c r="M482" i="7"/>
  <c r="F482" i="7"/>
  <c r="M481" i="7"/>
  <c r="F481" i="7"/>
  <c r="M480" i="7"/>
  <c r="F480" i="7"/>
  <c r="M479" i="7"/>
  <c r="F479" i="7"/>
  <c r="M478" i="7"/>
  <c r="F478" i="7"/>
  <c r="M477" i="7"/>
  <c r="F477" i="7"/>
  <c r="M476" i="7"/>
  <c r="F476" i="7"/>
  <c r="M475" i="7"/>
  <c r="F475" i="7"/>
  <c r="M474" i="7"/>
  <c r="F474" i="7"/>
  <c r="M473" i="7"/>
  <c r="F473" i="7"/>
  <c r="M472" i="7"/>
  <c r="F472" i="7"/>
  <c r="M471" i="7"/>
  <c r="F471" i="7"/>
  <c r="M470" i="7"/>
  <c r="F470" i="7"/>
  <c r="M469" i="7"/>
  <c r="F469" i="7"/>
  <c r="M468" i="7"/>
  <c r="F468" i="7"/>
  <c r="M467" i="7"/>
  <c r="F467" i="7"/>
  <c r="M466" i="7"/>
  <c r="F466" i="7"/>
  <c r="M465" i="7"/>
  <c r="F465" i="7"/>
  <c r="M464" i="7"/>
  <c r="F464" i="7"/>
  <c r="M463" i="7"/>
  <c r="F463" i="7"/>
  <c r="M462" i="7"/>
  <c r="F462" i="7"/>
  <c r="M461" i="7"/>
  <c r="F461" i="7"/>
  <c r="M460" i="7"/>
  <c r="F460" i="7"/>
  <c r="M459" i="7"/>
  <c r="F459" i="7"/>
  <c r="M458" i="7"/>
  <c r="F458" i="7"/>
  <c r="M457" i="7"/>
  <c r="F457" i="7"/>
  <c r="M456" i="7"/>
  <c r="F456" i="7"/>
  <c r="M455" i="7"/>
  <c r="F455" i="7"/>
  <c r="M454" i="7"/>
  <c r="F454" i="7"/>
  <c r="M453" i="7"/>
  <c r="F453" i="7"/>
  <c r="M452" i="7"/>
  <c r="F452" i="7"/>
  <c r="M451" i="7"/>
  <c r="F451" i="7"/>
  <c r="M450" i="7"/>
  <c r="F450" i="7"/>
  <c r="M449" i="7"/>
  <c r="F449" i="7"/>
  <c r="M448" i="7"/>
  <c r="F448" i="7"/>
  <c r="M447" i="7"/>
  <c r="F447" i="7"/>
  <c r="M446" i="7"/>
  <c r="F446" i="7"/>
  <c r="M445" i="7"/>
  <c r="F445" i="7"/>
  <c r="M444" i="7"/>
  <c r="F444" i="7"/>
  <c r="M443" i="7"/>
  <c r="F443" i="7"/>
  <c r="M442" i="7"/>
  <c r="F442" i="7"/>
  <c r="M441" i="7"/>
  <c r="F441" i="7"/>
  <c r="M440" i="7"/>
  <c r="F440" i="7"/>
  <c r="M439" i="7"/>
  <c r="F439" i="7"/>
  <c r="M438" i="7"/>
  <c r="F438" i="7"/>
  <c r="M437" i="7"/>
  <c r="F437" i="7"/>
  <c r="M436" i="7"/>
  <c r="F436" i="7"/>
  <c r="M435" i="7"/>
  <c r="F435" i="7"/>
  <c r="M434" i="7"/>
  <c r="F434" i="7"/>
  <c r="M433" i="7"/>
  <c r="F433" i="7"/>
  <c r="M432" i="7"/>
  <c r="F432" i="7"/>
  <c r="M431" i="7"/>
  <c r="F431" i="7"/>
  <c r="M430" i="7"/>
  <c r="F430" i="7"/>
  <c r="M429" i="7"/>
  <c r="F429" i="7"/>
  <c r="M428" i="7"/>
  <c r="F428" i="7"/>
  <c r="M427" i="7"/>
  <c r="F427" i="7"/>
  <c r="M426" i="7"/>
  <c r="F426" i="7"/>
  <c r="M425" i="7"/>
  <c r="F425" i="7"/>
  <c r="M424" i="7"/>
  <c r="F424" i="7"/>
  <c r="M423" i="7"/>
  <c r="F423" i="7"/>
  <c r="M422" i="7"/>
  <c r="F422" i="7"/>
  <c r="M421" i="7"/>
  <c r="F421" i="7"/>
  <c r="M420" i="7"/>
  <c r="F420" i="7"/>
  <c r="M419" i="7"/>
  <c r="F419" i="7"/>
  <c r="M418" i="7"/>
  <c r="F418" i="7"/>
  <c r="M417" i="7"/>
  <c r="F417" i="7"/>
  <c r="M416" i="7"/>
  <c r="F416" i="7"/>
  <c r="M415" i="7"/>
  <c r="F415" i="7"/>
  <c r="M414" i="7"/>
  <c r="F414" i="7"/>
  <c r="M413" i="7"/>
  <c r="F413" i="7"/>
  <c r="M412" i="7"/>
  <c r="F412" i="7"/>
  <c r="M411" i="7"/>
  <c r="F411" i="7"/>
  <c r="M410" i="7"/>
  <c r="F410" i="7"/>
  <c r="M409" i="7"/>
  <c r="F409" i="7"/>
  <c r="M408" i="7"/>
  <c r="F408" i="7"/>
  <c r="M407" i="7"/>
  <c r="F407" i="7"/>
  <c r="M406" i="7"/>
  <c r="F406" i="7"/>
  <c r="M405" i="7"/>
  <c r="F405" i="7"/>
  <c r="M404" i="7"/>
  <c r="F404" i="7"/>
  <c r="M403" i="7"/>
  <c r="F403" i="7"/>
  <c r="M402" i="7"/>
  <c r="F402" i="7"/>
  <c r="M401" i="7"/>
  <c r="F401" i="7"/>
  <c r="M400" i="7"/>
  <c r="F400" i="7"/>
  <c r="M399" i="7"/>
  <c r="F399" i="7"/>
  <c r="M398" i="7"/>
  <c r="F398" i="7"/>
  <c r="M397" i="7"/>
  <c r="F397" i="7"/>
  <c r="M396" i="7"/>
  <c r="F396" i="7"/>
  <c r="M395" i="7"/>
  <c r="F395" i="7"/>
  <c r="M394" i="7"/>
  <c r="F394" i="7"/>
  <c r="M393" i="7"/>
  <c r="F393" i="7"/>
  <c r="M392" i="7"/>
  <c r="F392" i="7"/>
  <c r="M391" i="7"/>
  <c r="F391" i="7"/>
  <c r="M390" i="7"/>
  <c r="F390" i="7"/>
  <c r="M389" i="7"/>
  <c r="F389" i="7"/>
  <c r="M388" i="7"/>
  <c r="F388" i="7"/>
  <c r="M387" i="7"/>
  <c r="F387" i="7"/>
  <c r="M386" i="7"/>
  <c r="F386" i="7"/>
  <c r="M385" i="7"/>
  <c r="F385" i="7"/>
  <c r="M384" i="7"/>
  <c r="F384" i="7"/>
  <c r="M383" i="7"/>
  <c r="F383" i="7"/>
  <c r="M382" i="7"/>
  <c r="F382" i="7"/>
  <c r="M381" i="7"/>
  <c r="F381" i="7"/>
  <c r="M380" i="7"/>
  <c r="F380" i="7"/>
  <c r="M379" i="7"/>
  <c r="F379" i="7"/>
  <c r="M378" i="7"/>
  <c r="F378" i="7"/>
  <c r="M377" i="7"/>
  <c r="F377" i="7"/>
  <c r="M376" i="7"/>
  <c r="F376" i="7"/>
  <c r="M375" i="7"/>
  <c r="F375" i="7"/>
  <c r="M374" i="7"/>
  <c r="F374" i="7"/>
  <c r="M373" i="7"/>
  <c r="F373" i="7"/>
  <c r="M372" i="7"/>
  <c r="F372" i="7"/>
  <c r="M371" i="7"/>
  <c r="F371" i="7"/>
  <c r="M370" i="7"/>
  <c r="F370" i="7"/>
  <c r="M369" i="7"/>
  <c r="F369" i="7"/>
  <c r="M368" i="7"/>
  <c r="F368" i="7"/>
  <c r="M367" i="7"/>
  <c r="F367" i="7"/>
  <c r="M366" i="7"/>
  <c r="F366" i="7"/>
  <c r="M365" i="7"/>
  <c r="F365" i="7"/>
  <c r="M364" i="7"/>
  <c r="F364" i="7"/>
  <c r="M363" i="7"/>
  <c r="F363" i="7"/>
  <c r="M362" i="7"/>
  <c r="F362" i="7"/>
  <c r="M361" i="7"/>
  <c r="F361" i="7"/>
  <c r="M360" i="7"/>
  <c r="F360" i="7"/>
  <c r="M359" i="7"/>
  <c r="F359" i="7"/>
  <c r="M358" i="7"/>
  <c r="F358" i="7"/>
  <c r="M357" i="7"/>
  <c r="F357" i="7"/>
  <c r="M356" i="7"/>
  <c r="F356" i="7"/>
  <c r="Q355" i="7"/>
  <c r="M355" i="7"/>
  <c r="F355" i="7"/>
  <c r="M354" i="7"/>
  <c r="F354" i="7"/>
  <c r="M353" i="7"/>
  <c r="F353" i="7"/>
  <c r="M352" i="7"/>
  <c r="F352" i="7"/>
  <c r="M351" i="7"/>
  <c r="F351" i="7"/>
  <c r="M350" i="7"/>
  <c r="F350" i="7"/>
  <c r="M349" i="7"/>
  <c r="F349" i="7"/>
  <c r="M348" i="7"/>
  <c r="F348" i="7"/>
  <c r="M347" i="7"/>
  <c r="F347" i="7"/>
  <c r="M346" i="7"/>
  <c r="F346" i="7"/>
  <c r="M345" i="7"/>
  <c r="F345" i="7"/>
  <c r="M344" i="7"/>
  <c r="F344" i="7"/>
  <c r="M343" i="7"/>
  <c r="F343" i="7"/>
  <c r="M342" i="7"/>
  <c r="F342" i="7"/>
  <c r="M341" i="7"/>
  <c r="F341" i="7"/>
  <c r="M340" i="7"/>
  <c r="F340" i="7"/>
  <c r="M339" i="7"/>
  <c r="F339" i="7"/>
  <c r="M338" i="7"/>
  <c r="F338" i="7"/>
  <c r="M337" i="7"/>
  <c r="F337" i="7"/>
  <c r="M336" i="7"/>
  <c r="F336" i="7"/>
  <c r="M335" i="7"/>
  <c r="F335" i="7"/>
  <c r="M334" i="7"/>
  <c r="F334" i="7"/>
  <c r="M333" i="7"/>
  <c r="F333" i="7"/>
  <c r="M332" i="7"/>
  <c r="F332" i="7"/>
  <c r="M331" i="7"/>
  <c r="F331" i="7"/>
  <c r="M330" i="7"/>
  <c r="F330" i="7"/>
  <c r="M329" i="7"/>
  <c r="F329" i="7"/>
  <c r="M328" i="7"/>
  <c r="F328" i="7"/>
  <c r="M327" i="7"/>
  <c r="F327" i="7"/>
  <c r="M326" i="7"/>
  <c r="F326" i="7"/>
  <c r="M325" i="7"/>
  <c r="F325" i="7"/>
  <c r="M324" i="7"/>
  <c r="F324" i="7"/>
  <c r="M323" i="7"/>
  <c r="F323" i="7"/>
  <c r="M322" i="7"/>
  <c r="F322" i="7"/>
  <c r="M321" i="7"/>
  <c r="F321" i="7"/>
  <c r="M320" i="7"/>
  <c r="F320" i="7"/>
  <c r="M319" i="7"/>
  <c r="F319" i="7"/>
  <c r="M318" i="7"/>
  <c r="F318" i="7"/>
  <c r="M317" i="7"/>
  <c r="F317" i="7"/>
  <c r="M316" i="7"/>
  <c r="F316" i="7"/>
  <c r="M315" i="7"/>
  <c r="F315" i="7"/>
  <c r="M314" i="7"/>
  <c r="F314" i="7"/>
  <c r="M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M299" i="7"/>
  <c r="M298" i="7"/>
  <c r="M297" i="7"/>
  <c r="M296" i="7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9" i="7"/>
  <c r="M258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F69" i="7"/>
  <c r="F68" i="7"/>
  <c r="L67" i="7"/>
  <c r="M69" i="7" s="1"/>
  <c r="F67" i="7"/>
  <c r="M66" i="7"/>
  <c r="F66" i="7"/>
  <c r="F65" i="7"/>
  <c r="F64" i="7"/>
  <c r="F63" i="7"/>
  <c r="F62" i="7"/>
  <c r="F61" i="7"/>
  <c r="F60" i="7"/>
  <c r="F59" i="7"/>
  <c r="F58" i="7"/>
  <c r="M57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L42" i="7"/>
  <c r="F42" i="7"/>
  <c r="L41" i="7"/>
  <c r="F41" i="7"/>
  <c r="F40" i="7"/>
  <c r="F39" i="7"/>
  <c r="L38" i="7"/>
  <c r="F38" i="7"/>
  <c r="F37" i="7"/>
  <c r="F36" i="7"/>
  <c r="F35" i="7"/>
  <c r="F34" i="7"/>
  <c r="F33" i="7"/>
  <c r="F32" i="7"/>
  <c r="L31" i="7"/>
  <c r="M32" i="7" s="1"/>
  <c r="F31" i="7"/>
  <c r="F30" i="7"/>
  <c r="F29" i="7"/>
  <c r="F28" i="7"/>
  <c r="L27" i="7"/>
  <c r="M27" i="7" s="1"/>
  <c r="F27" i="7"/>
  <c r="M26" i="7"/>
  <c r="F26" i="7"/>
  <c r="L25" i="7"/>
  <c r="M25" i="7" s="1"/>
  <c r="F25" i="7"/>
  <c r="L24" i="7"/>
  <c r="M24" i="7" s="1"/>
  <c r="F24" i="7"/>
  <c r="L23" i="7"/>
  <c r="M23" i="7" s="1"/>
  <c r="F23" i="7"/>
  <c r="L22" i="7"/>
  <c r="M22" i="7" s="1"/>
  <c r="F22" i="7"/>
  <c r="M21" i="7"/>
  <c r="N21" i="7" s="1"/>
  <c r="N1987" i="7" s="1"/>
  <c r="N1989" i="7" s="1"/>
  <c r="F21" i="7"/>
  <c r="M20" i="7"/>
  <c r="F20" i="7"/>
  <c r="M19" i="7"/>
  <c r="F19" i="7"/>
  <c r="M18" i="7"/>
  <c r="F18" i="7"/>
  <c r="L17" i="7"/>
  <c r="M17" i="7" s="1"/>
  <c r="F17" i="7"/>
  <c r="M16" i="7"/>
  <c r="F16" i="7"/>
  <c r="L15" i="7"/>
  <c r="M15" i="7" s="1"/>
  <c r="F15" i="7"/>
  <c r="L14" i="7"/>
  <c r="M14" i="7" s="1"/>
  <c r="F14" i="7"/>
  <c r="M13" i="7"/>
  <c r="F13" i="7"/>
  <c r="M12" i="7"/>
  <c r="F12" i="7"/>
  <c r="M11" i="7"/>
  <c r="F11" i="7"/>
  <c r="M10" i="7"/>
  <c r="F10" i="7"/>
  <c r="M9" i="7"/>
  <c r="F9" i="7"/>
  <c r="M8" i="7"/>
  <c r="F8" i="7"/>
  <c r="M7" i="7"/>
  <c r="F7" i="7"/>
  <c r="M6" i="7"/>
  <c r="F6" i="7"/>
  <c r="F5" i="7"/>
  <c r="F4" i="7"/>
  <c r="F3" i="7"/>
  <c r="K1" i="7"/>
  <c r="L1" i="7" s="1"/>
  <c r="M1" i="7" s="1"/>
  <c r="N1" i="7" s="1"/>
  <c r="B1" i="7"/>
  <c r="C1" i="7" s="1"/>
  <c r="F1" i="7" s="1"/>
  <c r="G1" i="7" s="1"/>
  <c r="N4149" i="5"/>
  <c r="N4150" i="5" s="1"/>
  <c r="N4120" i="5"/>
  <c r="N4043" i="5"/>
  <c r="N4044" i="5" s="1"/>
  <c r="L1561" i="5"/>
  <c r="L1556" i="5"/>
  <c r="L1555" i="5"/>
  <c r="M1555" i="5" s="1"/>
  <c r="M1570" i="5" s="1"/>
  <c r="L1553" i="5"/>
  <c r="J1552" i="5"/>
  <c r="J1551" i="5"/>
  <c r="L1549" i="5"/>
  <c r="L1550" i="5" s="1"/>
  <c r="I1549" i="5"/>
  <c r="M1548" i="5"/>
  <c r="M1545" i="5"/>
  <c r="F1545" i="5"/>
  <c r="M1544" i="5"/>
  <c r="F1544" i="5"/>
  <c r="M1543" i="5"/>
  <c r="F1543" i="5"/>
  <c r="M1542" i="5"/>
  <c r="F1542" i="5"/>
  <c r="M1541" i="5"/>
  <c r="F1541" i="5"/>
  <c r="M1540" i="5"/>
  <c r="F1540" i="5"/>
  <c r="M1539" i="5"/>
  <c r="F1539" i="5"/>
  <c r="M1538" i="5"/>
  <c r="F1538" i="5"/>
  <c r="M1537" i="5"/>
  <c r="F1537" i="5"/>
  <c r="M1536" i="5"/>
  <c r="F1536" i="5"/>
  <c r="M1535" i="5"/>
  <c r="F1535" i="5"/>
  <c r="M1534" i="5"/>
  <c r="F1534" i="5"/>
  <c r="M1533" i="5"/>
  <c r="F1533" i="5"/>
  <c r="M1532" i="5"/>
  <c r="F1532" i="5"/>
  <c r="M1531" i="5"/>
  <c r="F1531" i="5"/>
  <c r="M1530" i="5"/>
  <c r="F1530" i="5"/>
  <c r="M1529" i="5"/>
  <c r="F1529" i="5"/>
  <c r="M1528" i="5"/>
  <c r="F1528" i="5"/>
  <c r="M1527" i="5"/>
  <c r="F1527" i="5"/>
  <c r="M1526" i="5"/>
  <c r="F1526" i="5"/>
  <c r="M1525" i="5"/>
  <c r="F1525" i="5"/>
  <c r="M1524" i="5"/>
  <c r="F1524" i="5"/>
  <c r="M1523" i="5"/>
  <c r="F1523" i="5"/>
  <c r="M1522" i="5"/>
  <c r="F1522" i="5"/>
  <c r="M1521" i="5"/>
  <c r="F1521" i="5"/>
  <c r="M1520" i="5"/>
  <c r="F1520" i="5"/>
  <c r="M1519" i="5"/>
  <c r="F1519" i="5"/>
  <c r="M1518" i="5"/>
  <c r="F1518" i="5"/>
  <c r="M1517" i="5"/>
  <c r="F1517" i="5"/>
  <c r="M1516" i="5"/>
  <c r="F1516" i="5"/>
  <c r="M1515" i="5"/>
  <c r="F1515" i="5"/>
  <c r="M1514" i="5"/>
  <c r="F1514" i="5"/>
  <c r="M1513" i="5"/>
  <c r="F1513" i="5"/>
  <c r="M1512" i="5"/>
  <c r="F1512" i="5"/>
  <c r="M1511" i="5"/>
  <c r="F1511" i="5"/>
  <c r="M1510" i="5"/>
  <c r="F1510" i="5"/>
  <c r="M1509" i="5"/>
  <c r="F1509" i="5"/>
  <c r="M1508" i="5"/>
  <c r="F1508" i="5"/>
  <c r="M1507" i="5"/>
  <c r="F1507" i="5"/>
  <c r="M1506" i="5"/>
  <c r="F1506" i="5"/>
  <c r="M1505" i="5"/>
  <c r="F1505" i="5"/>
  <c r="M1504" i="5"/>
  <c r="F1504" i="5"/>
  <c r="M1503" i="5"/>
  <c r="F1503" i="5"/>
  <c r="M1502" i="5"/>
  <c r="F1502" i="5"/>
  <c r="M1501" i="5"/>
  <c r="F1501" i="5"/>
  <c r="M1500" i="5"/>
  <c r="F1500" i="5"/>
  <c r="M1499" i="5"/>
  <c r="F1499" i="5"/>
  <c r="M1498" i="5"/>
  <c r="F1498" i="5"/>
  <c r="M1497" i="5"/>
  <c r="F1497" i="5"/>
  <c r="M1496" i="5"/>
  <c r="F1496" i="5"/>
  <c r="M1495" i="5"/>
  <c r="F1495" i="5"/>
  <c r="M1494" i="5"/>
  <c r="F1494" i="5"/>
  <c r="M1493" i="5"/>
  <c r="F1493" i="5"/>
  <c r="M1492" i="5"/>
  <c r="F1492" i="5"/>
  <c r="M1491" i="5"/>
  <c r="F1491" i="5"/>
  <c r="M1490" i="5"/>
  <c r="F1490" i="5"/>
  <c r="M1489" i="5"/>
  <c r="F1489" i="5"/>
  <c r="M1488" i="5"/>
  <c r="F1488" i="5"/>
  <c r="M1487" i="5"/>
  <c r="F1487" i="5"/>
  <c r="M1486" i="5"/>
  <c r="F1486" i="5"/>
  <c r="M1485" i="5"/>
  <c r="F1485" i="5"/>
  <c r="M1484" i="5"/>
  <c r="F1484" i="5"/>
  <c r="M1483" i="5"/>
  <c r="F1483" i="5"/>
  <c r="M1482" i="5"/>
  <c r="F1482" i="5"/>
  <c r="M1481" i="5"/>
  <c r="F1481" i="5"/>
  <c r="M1480" i="5"/>
  <c r="F1480" i="5"/>
  <c r="M1479" i="5"/>
  <c r="F1479" i="5"/>
  <c r="M1478" i="5"/>
  <c r="F1478" i="5"/>
  <c r="M1477" i="5"/>
  <c r="F1477" i="5"/>
  <c r="M1476" i="5"/>
  <c r="F1476" i="5"/>
  <c r="M1475" i="5"/>
  <c r="F1475" i="5"/>
  <c r="M1474" i="5"/>
  <c r="F1474" i="5"/>
  <c r="M1473" i="5"/>
  <c r="F1473" i="5"/>
  <c r="M1472" i="5"/>
  <c r="F1472" i="5"/>
  <c r="M1471" i="5"/>
  <c r="F1471" i="5"/>
  <c r="M1470" i="5"/>
  <c r="F1470" i="5"/>
  <c r="M1469" i="5"/>
  <c r="F1469" i="5"/>
  <c r="M1468" i="5"/>
  <c r="F1468" i="5"/>
  <c r="M1467" i="5"/>
  <c r="F1467" i="5"/>
  <c r="M1466" i="5"/>
  <c r="F1466" i="5"/>
  <c r="M1465" i="5"/>
  <c r="F1465" i="5"/>
  <c r="M1464" i="5"/>
  <c r="F1464" i="5"/>
  <c r="M1463" i="5"/>
  <c r="F1463" i="5"/>
  <c r="M1462" i="5"/>
  <c r="F1462" i="5"/>
  <c r="M1461" i="5"/>
  <c r="F1461" i="5"/>
  <c r="M1460" i="5"/>
  <c r="F1460" i="5"/>
  <c r="M1459" i="5"/>
  <c r="F1459" i="5"/>
  <c r="M1458" i="5"/>
  <c r="F1458" i="5"/>
  <c r="M1457" i="5"/>
  <c r="F1457" i="5"/>
  <c r="M1456" i="5"/>
  <c r="F1456" i="5"/>
  <c r="M1455" i="5"/>
  <c r="F1455" i="5"/>
  <c r="M1454" i="5"/>
  <c r="F1454" i="5"/>
  <c r="M1453" i="5"/>
  <c r="F1453" i="5"/>
  <c r="M1452" i="5"/>
  <c r="F1452" i="5"/>
  <c r="M1451" i="5"/>
  <c r="F1451" i="5"/>
  <c r="M1450" i="5"/>
  <c r="F1450" i="5"/>
  <c r="M1449" i="5"/>
  <c r="F1449" i="5"/>
  <c r="M1448" i="5"/>
  <c r="F1448" i="5"/>
  <c r="M1447" i="5"/>
  <c r="F1447" i="5"/>
  <c r="M1446" i="5"/>
  <c r="F1446" i="5"/>
  <c r="M1445" i="5"/>
  <c r="F1445" i="5"/>
  <c r="M1444" i="5"/>
  <c r="F1444" i="5"/>
  <c r="M1443" i="5"/>
  <c r="F1443" i="5"/>
  <c r="M1442" i="5"/>
  <c r="F1442" i="5"/>
  <c r="M1441" i="5"/>
  <c r="F1441" i="5"/>
  <c r="M1440" i="5"/>
  <c r="F1440" i="5"/>
  <c r="M1439" i="5"/>
  <c r="F1439" i="5"/>
  <c r="M1438" i="5"/>
  <c r="F1438" i="5"/>
  <c r="M1437" i="5"/>
  <c r="F1437" i="5"/>
  <c r="M1436" i="5"/>
  <c r="F1436" i="5"/>
  <c r="M1435" i="5"/>
  <c r="F1435" i="5"/>
  <c r="M1434" i="5"/>
  <c r="F1434" i="5"/>
  <c r="M1433" i="5"/>
  <c r="F1433" i="5"/>
  <c r="M1432" i="5"/>
  <c r="F1432" i="5"/>
  <c r="M1431" i="5"/>
  <c r="F1431" i="5"/>
  <c r="M1430" i="5"/>
  <c r="F1430" i="5"/>
  <c r="M1429" i="5"/>
  <c r="F1429" i="5"/>
  <c r="M1428" i="5"/>
  <c r="F1428" i="5"/>
  <c r="M1427" i="5"/>
  <c r="F1427" i="5"/>
  <c r="M1426" i="5"/>
  <c r="F1426" i="5"/>
  <c r="M1425" i="5"/>
  <c r="F1425" i="5"/>
  <c r="M1424" i="5"/>
  <c r="F1424" i="5"/>
  <c r="M1423" i="5"/>
  <c r="F1423" i="5"/>
  <c r="M1422" i="5"/>
  <c r="F1422" i="5"/>
  <c r="M1421" i="5"/>
  <c r="F1421" i="5"/>
  <c r="M1420" i="5"/>
  <c r="F1420" i="5"/>
  <c r="M1419" i="5"/>
  <c r="F1419" i="5"/>
  <c r="M1418" i="5"/>
  <c r="F1418" i="5"/>
  <c r="M1417" i="5"/>
  <c r="F1417" i="5"/>
  <c r="M1416" i="5"/>
  <c r="F1416" i="5"/>
  <c r="M1415" i="5"/>
  <c r="F1415" i="5"/>
  <c r="M1414" i="5"/>
  <c r="F1414" i="5"/>
  <c r="M1413" i="5"/>
  <c r="F1413" i="5"/>
  <c r="M1412" i="5"/>
  <c r="F1412" i="5"/>
  <c r="M1411" i="5"/>
  <c r="F1411" i="5"/>
  <c r="M1410" i="5"/>
  <c r="F1410" i="5"/>
  <c r="M1409" i="5"/>
  <c r="F1409" i="5"/>
  <c r="M1408" i="5"/>
  <c r="F1408" i="5"/>
  <c r="M1407" i="5"/>
  <c r="F1407" i="5"/>
  <c r="M1406" i="5"/>
  <c r="F1406" i="5"/>
  <c r="M1405" i="5"/>
  <c r="F1405" i="5"/>
  <c r="M1404" i="5"/>
  <c r="F1404" i="5"/>
  <c r="M1403" i="5"/>
  <c r="F1403" i="5"/>
  <c r="M1402" i="5"/>
  <c r="F1402" i="5"/>
  <c r="M1401" i="5"/>
  <c r="F1401" i="5"/>
  <c r="M1400" i="5"/>
  <c r="F1400" i="5"/>
  <c r="M1399" i="5"/>
  <c r="F1399" i="5"/>
  <c r="M1398" i="5"/>
  <c r="F1398" i="5"/>
  <c r="M1397" i="5"/>
  <c r="F1397" i="5"/>
  <c r="M1396" i="5"/>
  <c r="F1396" i="5"/>
  <c r="M1395" i="5"/>
  <c r="F1395" i="5"/>
  <c r="M1394" i="5"/>
  <c r="F1394" i="5"/>
  <c r="M1393" i="5"/>
  <c r="F1393" i="5"/>
  <c r="M1392" i="5"/>
  <c r="F1392" i="5"/>
  <c r="M1391" i="5"/>
  <c r="F1391" i="5"/>
  <c r="M1390" i="5"/>
  <c r="F1390" i="5"/>
  <c r="M1389" i="5"/>
  <c r="F1389" i="5"/>
  <c r="M1388" i="5"/>
  <c r="F1388" i="5"/>
  <c r="M1387" i="5"/>
  <c r="F1387" i="5"/>
  <c r="M1386" i="5"/>
  <c r="F1386" i="5"/>
  <c r="M1385" i="5"/>
  <c r="F1385" i="5"/>
  <c r="M1384" i="5"/>
  <c r="F1384" i="5"/>
  <c r="M1383" i="5"/>
  <c r="F1383" i="5"/>
  <c r="M1382" i="5"/>
  <c r="F1382" i="5"/>
  <c r="M1381" i="5"/>
  <c r="F1381" i="5"/>
  <c r="M1380" i="5"/>
  <c r="F1380" i="5"/>
  <c r="M1379" i="5"/>
  <c r="F1379" i="5"/>
  <c r="M1378" i="5"/>
  <c r="F1378" i="5"/>
  <c r="M1377" i="5"/>
  <c r="F1377" i="5"/>
  <c r="M1376" i="5"/>
  <c r="F1376" i="5"/>
  <c r="M1375" i="5"/>
  <c r="F1375" i="5"/>
  <c r="M1374" i="5"/>
  <c r="F1374" i="5"/>
  <c r="M1373" i="5"/>
  <c r="F1373" i="5"/>
  <c r="M1372" i="5"/>
  <c r="F1372" i="5"/>
  <c r="M1371" i="5"/>
  <c r="F1371" i="5"/>
  <c r="M1370" i="5"/>
  <c r="F1370" i="5"/>
  <c r="M1369" i="5"/>
  <c r="F1369" i="5"/>
  <c r="M1368" i="5"/>
  <c r="F1368" i="5"/>
  <c r="M1367" i="5"/>
  <c r="F1367" i="5"/>
  <c r="M1366" i="5"/>
  <c r="F1366" i="5"/>
  <c r="M1365" i="5"/>
  <c r="F1365" i="5"/>
  <c r="M1364" i="5"/>
  <c r="F1364" i="5"/>
  <c r="M1363" i="5"/>
  <c r="F1363" i="5"/>
  <c r="M1362" i="5"/>
  <c r="F1362" i="5"/>
  <c r="M1361" i="5"/>
  <c r="F1361" i="5"/>
  <c r="M1360" i="5"/>
  <c r="F1360" i="5"/>
  <c r="M1359" i="5"/>
  <c r="F1359" i="5"/>
  <c r="M1358" i="5"/>
  <c r="F1358" i="5"/>
  <c r="M1357" i="5"/>
  <c r="F1357" i="5"/>
  <c r="M1356" i="5"/>
  <c r="F1356" i="5"/>
  <c r="M1355" i="5"/>
  <c r="F1355" i="5"/>
  <c r="M1354" i="5"/>
  <c r="F1354" i="5"/>
  <c r="M1353" i="5"/>
  <c r="F1353" i="5"/>
  <c r="M1352" i="5"/>
  <c r="F1352" i="5"/>
  <c r="M1351" i="5"/>
  <c r="F1351" i="5"/>
  <c r="M1350" i="5"/>
  <c r="F1350" i="5"/>
  <c r="M1349" i="5"/>
  <c r="F1349" i="5"/>
  <c r="M1348" i="5"/>
  <c r="F1348" i="5"/>
  <c r="M1347" i="5"/>
  <c r="F1347" i="5"/>
  <c r="M1346" i="5"/>
  <c r="F1346" i="5"/>
  <c r="M1345" i="5"/>
  <c r="F1345" i="5"/>
  <c r="M1344" i="5"/>
  <c r="F1344" i="5"/>
  <c r="M1343" i="5"/>
  <c r="F1343" i="5"/>
  <c r="M1342" i="5"/>
  <c r="F1342" i="5"/>
  <c r="M1341" i="5"/>
  <c r="F1341" i="5"/>
  <c r="M1340" i="5"/>
  <c r="F1340" i="5"/>
  <c r="M1339" i="5"/>
  <c r="F1339" i="5"/>
  <c r="M1338" i="5"/>
  <c r="F1338" i="5"/>
  <c r="M1337" i="5"/>
  <c r="F1337" i="5"/>
  <c r="M1336" i="5"/>
  <c r="F1336" i="5"/>
  <c r="M1335" i="5"/>
  <c r="F1335" i="5"/>
  <c r="M1334" i="5"/>
  <c r="F1334" i="5"/>
  <c r="M1333" i="5"/>
  <c r="F1333" i="5"/>
  <c r="M1332" i="5"/>
  <c r="F1332" i="5"/>
  <c r="M1331" i="5"/>
  <c r="F1331" i="5"/>
  <c r="M1330" i="5"/>
  <c r="F1330" i="5"/>
  <c r="M1329" i="5"/>
  <c r="F1329" i="5"/>
  <c r="M1328" i="5"/>
  <c r="F1328" i="5"/>
  <c r="M1327" i="5"/>
  <c r="F1327" i="5"/>
  <c r="M1326" i="5"/>
  <c r="F1326" i="5"/>
  <c r="M1325" i="5"/>
  <c r="F1325" i="5"/>
  <c r="M1324" i="5"/>
  <c r="F1324" i="5"/>
  <c r="M1323" i="5"/>
  <c r="F1323" i="5"/>
  <c r="M1322" i="5"/>
  <c r="F1322" i="5"/>
  <c r="M1321" i="5"/>
  <c r="F1321" i="5"/>
  <c r="M1320" i="5"/>
  <c r="F1320" i="5"/>
  <c r="M1319" i="5"/>
  <c r="F1319" i="5"/>
  <c r="M1318" i="5"/>
  <c r="F1318" i="5"/>
  <c r="M1317" i="5"/>
  <c r="F1317" i="5"/>
  <c r="M1316" i="5"/>
  <c r="F1316" i="5"/>
  <c r="M1315" i="5"/>
  <c r="F1315" i="5"/>
  <c r="M1314" i="5"/>
  <c r="F1314" i="5"/>
  <c r="M1313" i="5"/>
  <c r="F1313" i="5"/>
  <c r="M1312" i="5"/>
  <c r="F1312" i="5"/>
  <c r="M1311" i="5"/>
  <c r="F1311" i="5"/>
  <c r="M1310" i="5"/>
  <c r="F1310" i="5"/>
  <c r="M1309" i="5"/>
  <c r="F1309" i="5"/>
  <c r="M1308" i="5"/>
  <c r="F1308" i="5"/>
  <c r="M1307" i="5"/>
  <c r="F1307" i="5"/>
  <c r="M1306" i="5"/>
  <c r="F1306" i="5"/>
  <c r="M1305" i="5"/>
  <c r="F1305" i="5"/>
  <c r="M1304" i="5"/>
  <c r="F1304" i="5"/>
  <c r="M1303" i="5"/>
  <c r="F1303" i="5"/>
  <c r="M1302" i="5"/>
  <c r="F1302" i="5"/>
  <c r="M1301" i="5"/>
  <c r="F1301" i="5"/>
  <c r="M1300" i="5"/>
  <c r="F1300" i="5"/>
  <c r="M1299" i="5"/>
  <c r="F1299" i="5"/>
  <c r="M1298" i="5"/>
  <c r="F1298" i="5"/>
  <c r="M1297" i="5"/>
  <c r="F1297" i="5"/>
  <c r="M1296" i="5"/>
  <c r="F1296" i="5"/>
  <c r="M1295" i="5"/>
  <c r="F1295" i="5"/>
  <c r="M1294" i="5"/>
  <c r="F1294" i="5"/>
  <c r="M1293" i="5"/>
  <c r="F1293" i="5"/>
  <c r="M1292" i="5"/>
  <c r="F1292" i="5"/>
  <c r="M1291" i="5"/>
  <c r="F1291" i="5"/>
  <c r="M1290" i="5"/>
  <c r="F1290" i="5"/>
  <c r="M1289" i="5"/>
  <c r="F1289" i="5"/>
  <c r="M1288" i="5"/>
  <c r="F1288" i="5"/>
  <c r="M1287" i="5"/>
  <c r="F1287" i="5"/>
  <c r="M1286" i="5"/>
  <c r="F1286" i="5"/>
  <c r="M1285" i="5"/>
  <c r="F1285" i="5"/>
  <c r="M1284" i="5"/>
  <c r="F1284" i="5"/>
  <c r="M1283" i="5"/>
  <c r="F1283" i="5"/>
  <c r="M1282" i="5"/>
  <c r="F1282" i="5"/>
  <c r="M1281" i="5"/>
  <c r="F1281" i="5"/>
  <c r="M1280" i="5"/>
  <c r="F1280" i="5"/>
  <c r="M1279" i="5"/>
  <c r="F1279" i="5"/>
  <c r="M1278" i="5"/>
  <c r="F1278" i="5"/>
  <c r="M1277" i="5"/>
  <c r="F1277" i="5"/>
  <c r="M1276" i="5"/>
  <c r="F1276" i="5"/>
  <c r="M1275" i="5"/>
  <c r="F1275" i="5"/>
  <c r="M1274" i="5"/>
  <c r="F1274" i="5"/>
  <c r="M1273" i="5"/>
  <c r="F1273" i="5"/>
  <c r="M1272" i="5"/>
  <c r="F1272" i="5"/>
  <c r="M1271" i="5"/>
  <c r="F1271" i="5"/>
  <c r="M1270" i="5"/>
  <c r="F1270" i="5"/>
  <c r="M1269" i="5"/>
  <c r="F1269" i="5"/>
  <c r="M1268" i="5"/>
  <c r="F1268" i="5"/>
  <c r="M1267" i="5"/>
  <c r="F1267" i="5"/>
  <c r="M1266" i="5"/>
  <c r="F1266" i="5"/>
  <c r="M1265" i="5"/>
  <c r="F1265" i="5"/>
  <c r="M1264" i="5"/>
  <c r="F1264" i="5"/>
  <c r="M1263" i="5"/>
  <c r="F1263" i="5"/>
  <c r="M1262" i="5"/>
  <c r="F1262" i="5"/>
  <c r="M1261" i="5"/>
  <c r="F1261" i="5"/>
  <c r="M1260" i="5"/>
  <c r="F1260" i="5"/>
  <c r="M1259" i="5"/>
  <c r="F1259" i="5"/>
  <c r="M1258" i="5"/>
  <c r="F1258" i="5"/>
  <c r="M1257" i="5"/>
  <c r="F1257" i="5"/>
  <c r="M1256" i="5"/>
  <c r="F1256" i="5"/>
  <c r="M1255" i="5"/>
  <c r="F1255" i="5"/>
  <c r="M1254" i="5"/>
  <c r="F1254" i="5"/>
  <c r="M1253" i="5"/>
  <c r="F1253" i="5"/>
  <c r="M1252" i="5"/>
  <c r="F1252" i="5"/>
  <c r="M1251" i="5"/>
  <c r="F1251" i="5"/>
  <c r="M1250" i="5"/>
  <c r="F1250" i="5"/>
  <c r="M1249" i="5"/>
  <c r="F1249" i="5"/>
  <c r="M1248" i="5"/>
  <c r="F1248" i="5"/>
  <c r="M1247" i="5"/>
  <c r="F1247" i="5"/>
  <c r="M1246" i="5"/>
  <c r="F1246" i="5"/>
  <c r="M1245" i="5"/>
  <c r="F1245" i="5"/>
  <c r="M1244" i="5"/>
  <c r="F1244" i="5"/>
  <c r="M1243" i="5"/>
  <c r="F1243" i="5"/>
  <c r="M1242" i="5"/>
  <c r="F1242" i="5"/>
  <c r="M1241" i="5"/>
  <c r="F1241" i="5"/>
  <c r="M1240" i="5"/>
  <c r="F1240" i="5"/>
  <c r="M1239" i="5"/>
  <c r="F1239" i="5"/>
  <c r="M1238" i="5"/>
  <c r="F1238" i="5"/>
  <c r="M1237" i="5"/>
  <c r="F1237" i="5"/>
  <c r="M1236" i="5"/>
  <c r="F1236" i="5"/>
  <c r="M1235" i="5"/>
  <c r="F1235" i="5"/>
  <c r="M1234" i="5"/>
  <c r="F1234" i="5"/>
  <c r="M1233" i="5"/>
  <c r="F1233" i="5"/>
  <c r="M1232" i="5"/>
  <c r="F1232" i="5"/>
  <c r="M1231" i="5"/>
  <c r="F1231" i="5"/>
  <c r="M1230" i="5"/>
  <c r="F1230" i="5"/>
  <c r="M1229" i="5"/>
  <c r="F1229" i="5"/>
  <c r="M1228" i="5"/>
  <c r="F1228" i="5"/>
  <c r="M1227" i="5"/>
  <c r="F1227" i="5"/>
  <c r="M1226" i="5"/>
  <c r="F1226" i="5"/>
  <c r="M1225" i="5"/>
  <c r="F1225" i="5"/>
  <c r="M1224" i="5"/>
  <c r="F1224" i="5"/>
  <c r="M1223" i="5"/>
  <c r="F1223" i="5"/>
  <c r="M1222" i="5"/>
  <c r="F1222" i="5"/>
  <c r="M1221" i="5"/>
  <c r="F1221" i="5"/>
  <c r="M1220" i="5"/>
  <c r="F1220" i="5"/>
  <c r="M1219" i="5"/>
  <c r="F1219" i="5"/>
  <c r="M1218" i="5"/>
  <c r="F1218" i="5"/>
  <c r="M1217" i="5"/>
  <c r="F1217" i="5"/>
  <c r="M1216" i="5"/>
  <c r="F1216" i="5"/>
  <c r="M1215" i="5"/>
  <c r="F1215" i="5"/>
  <c r="M1214" i="5"/>
  <c r="F1214" i="5"/>
  <c r="M1213" i="5"/>
  <c r="F1213" i="5"/>
  <c r="M1212" i="5"/>
  <c r="F1212" i="5"/>
  <c r="M1211" i="5"/>
  <c r="F1211" i="5"/>
  <c r="M1210" i="5"/>
  <c r="F1210" i="5"/>
  <c r="M1209" i="5"/>
  <c r="F1209" i="5"/>
  <c r="M1208" i="5"/>
  <c r="F1208" i="5"/>
  <c r="M1207" i="5"/>
  <c r="F1207" i="5"/>
  <c r="M1206" i="5"/>
  <c r="F1206" i="5"/>
  <c r="M1205" i="5"/>
  <c r="F1205" i="5"/>
  <c r="M1204" i="5"/>
  <c r="F1204" i="5"/>
  <c r="M1203" i="5"/>
  <c r="F1203" i="5"/>
  <c r="M1202" i="5"/>
  <c r="F1202" i="5"/>
  <c r="M1201" i="5"/>
  <c r="F1201" i="5"/>
  <c r="M1200" i="5"/>
  <c r="F1200" i="5"/>
  <c r="M1199" i="5"/>
  <c r="F1199" i="5"/>
  <c r="M1198" i="5"/>
  <c r="F1198" i="5"/>
  <c r="M1197" i="5"/>
  <c r="F1197" i="5"/>
  <c r="M1196" i="5"/>
  <c r="F1196" i="5"/>
  <c r="M1195" i="5"/>
  <c r="F1195" i="5"/>
  <c r="M1194" i="5"/>
  <c r="F1194" i="5"/>
  <c r="M1193" i="5"/>
  <c r="F1193" i="5"/>
  <c r="M1192" i="5"/>
  <c r="F1192" i="5"/>
  <c r="M1191" i="5"/>
  <c r="F1191" i="5"/>
  <c r="M1190" i="5"/>
  <c r="F1190" i="5"/>
  <c r="M1189" i="5"/>
  <c r="F1189" i="5"/>
  <c r="M1188" i="5"/>
  <c r="F1188" i="5"/>
  <c r="M1187" i="5"/>
  <c r="F1187" i="5"/>
  <c r="M1186" i="5"/>
  <c r="F1186" i="5"/>
  <c r="M1185" i="5"/>
  <c r="F1185" i="5"/>
  <c r="M1184" i="5"/>
  <c r="F1184" i="5"/>
  <c r="M1183" i="5"/>
  <c r="F1183" i="5"/>
  <c r="M1182" i="5"/>
  <c r="F1182" i="5"/>
  <c r="M1181" i="5"/>
  <c r="F1181" i="5"/>
  <c r="M1180" i="5"/>
  <c r="F1180" i="5"/>
  <c r="M1179" i="5"/>
  <c r="F1179" i="5"/>
  <c r="M1178" i="5"/>
  <c r="F1178" i="5"/>
  <c r="M1177" i="5"/>
  <c r="F1177" i="5"/>
  <c r="M1176" i="5"/>
  <c r="F1176" i="5"/>
  <c r="M1175" i="5"/>
  <c r="F1175" i="5"/>
  <c r="M1174" i="5"/>
  <c r="F1174" i="5"/>
  <c r="M1173" i="5"/>
  <c r="F1173" i="5"/>
  <c r="M1172" i="5"/>
  <c r="F1172" i="5"/>
  <c r="M1171" i="5"/>
  <c r="F1171" i="5"/>
  <c r="M1170" i="5"/>
  <c r="F1170" i="5"/>
  <c r="M1169" i="5"/>
  <c r="F1169" i="5"/>
  <c r="M1168" i="5"/>
  <c r="F1168" i="5"/>
  <c r="M1167" i="5"/>
  <c r="F1167" i="5"/>
  <c r="M1166" i="5"/>
  <c r="F1166" i="5"/>
  <c r="M1165" i="5"/>
  <c r="F1165" i="5"/>
  <c r="M1164" i="5"/>
  <c r="F1164" i="5"/>
  <c r="M1163" i="5"/>
  <c r="F1163" i="5"/>
  <c r="M1162" i="5"/>
  <c r="F1162" i="5"/>
  <c r="M1161" i="5"/>
  <c r="F1161" i="5"/>
  <c r="M1160" i="5"/>
  <c r="F1160" i="5"/>
  <c r="M1159" i="5"/>
  <c r="F1159" i="5"/>
  <c r="M1158" i="5"/>
  <c r="F1158" i="5"/>
  <c r="M1157" i="5"/>
  <c r="F1157" i="5"/>
  <c r="M1156" i="5"/>
  <c r="F1156" i="5"/>
  <c r="M1155" i="5"/>
  <c r="F1155" i="5"/>
  <c r="M1154" i="5"/>
  <c r="F1154" i="5"/>
  <c r="M1153" i="5"/>
  <c r="F1153" i="5"/>
  <c r="M1152" i="5"/>
  <c r="F1152" i="5"/>
  <c r="M1151" i="5"/>
  <c r="F1151" i="5"/>
  <c r="M1150" i="5"/>
  <c r="F1150" i="5"/>
  <c r="M1149" i="5"/>
  <c r="F1149" i="5"/>
  <c r="M1148" i="5"/>
  <c r="F1148" i="5"/>
  <c r="M1147" i="5"/>
  <c r="F1147" i="5"/>
  <c r="M1146" i="5"/>
  <c r="F1146" i="5"/>
  <c r="M1145" i="5"/>
  <c r="F1145" i="5"/>
  <c r="M1144" i="5"/>
  <c r="F1144" i="5"/>
  <c r="M1143" i="5"/>
  <c r="F1143" i="5"/>
  <c r="M1142" i="5"/>
  <c r="F1142" i="5"/>
  <c r="M1141" i="5"/>
  <c r="F1141" i="5"/>
  <c r="M1140" i="5"/>
  <c r="F1140" i="5"/>
  <c r="M1139" i="5"/>
  <c r="F1139" i="5"/>
  <c r="M1138" i="5"/>
  <c r="F1138" i="5"/>
  <c r="M1137" i="5"/>
  <c r="F1137" i="5"/>
  <c r="M1136" i="5"/>
  <c r="F1136" i="5"/>
  <c r="M1135" i="5"/>
  <c r="F1135" i="5"/>
  <c r="M1134" i="5"/>
  <c r="F1134" i="5"/>
  <c r="M1133" i="5"/>
  <c r="F1133" i="5"/>
  <c r="M1132" i="5"/>
  <c r="F1132" i="5"/>
  <c r="M1131" i="5"/>
  <c r="F1131" i="5"/>
  <c r="M1130" i="5"/>
  <c r="F1130" i="5"/>
  <c r="M1129" i="5"/>
  <c r="F1129" i="5"/>
  <c r="M1128" i="5"/>
  <c r="F1128" i="5"/>
  <c r="M1127" i="5"/>
  <c r="F1127" i="5"/>
  <c r="M1126" i="5"/>
  <c r="F1126" i="5"/>
  <c r="M1125" i="5"/>
  <c r="F1125" i="5"/>
  <c r="M1124" i="5"/>
  <c r="F1124" i="5"/>
  <c r="M1123" i="5"/>
  <c r="F1123" i="5"/>
  <c r="M1122" i="5"/>
  <c r="F1122" i="5"/>
  <c r="M1121" i="5"/>
  <c r="F1121" i="5"/>
  <c r="M1120" i="5"/>
  <c r="F1120" i="5"/>
  <c r="M1119" i="5"/>
  <c r="F1119" i="5"/>
  <c r="M1118" i="5"/>
  <c r="F1118" i="5"/>
  <c r="M1117" i="5"/>
  <c r="F1117" i="5"/>
  <c r="M1116" i="5"/>
  <c r="F1116" i="5"/>
  <c r="M1115" i="5"/>
  <c r="F1115" i="5"/>
  <c r="M1114" i="5"/>
  <c r="F1114" i="5"/>
  <c r="M1113" i="5"/>
  <c r="F1113" i="5"/>
  <c r="M1112" i="5"/>
  <c r="F1112" i="5"/>
  <c r="M1111" i="5"/>
  <c r="F1111" i="5"/>
  <c r="M1110" i="5"/>
  <c r="F1110" i="5"/>
  <c r="M1109" i="5"/>
  <c r="F1109" i="5"/>
  <c r="M1108" i="5"/>
  <c r="F1108" i="5"/>
  <c r="M1107" i="5"/>
  <c r="F1107" i="5"/>
  <c r="M1106" i="5"/>
  <c r="F1106" i="5"/>
  <c r="M1105" i="5"/>
  <c r="F1105" i="5"/>
  <c r="M1104" i="5"/>
  <c r="F1104" i="5"/>
  <c r="M1103" i="5"/>
  <c r="F1103" i="5"/>
  <c r="M1102" i="5"/>
  <c r="F1102" i="5"/>
  <c r="M1101" i="5"/>
  <c r="F1101" i="5"/>
  <c r="M1100" i="5"/>
  <c r="F1100" i="5"/>
  <c r="M1099" i="5"/>
  <c r="F1099" i="5"/>
  <c r="M1098" i="5"/>
  <c r="F1098" i="5"/>
  <c r="M1097" i="5"/>
  <c r="F1097" i="5"/>
  <c r="M1096" i="5"/>
  <c r="F1096" i="5"/>
  <c r="M1095" i="5"/>
  <c r="F1095" i="5"/>
  <c r="M1094" i="5"/>
  <c r="F1094" i="5"/>
  <c r="M1093" i="5"/>
  <c r="F1093" i="5"/>
  <c r="M1092" i="5"/>
  <c r="F1092" i="5"/>
  <c r="M1091" i="5"/>
  <c r="F1091" i="5"/>
  <c r="M1090" i="5"/>
  <c r="F1090" i="5"/>
  <c r="M1089" i="5"/>
  <c r="F1089" i="5"/>
  <c r="M1088" i="5"/>
  <c r="F1088" i="5"/>
  <c r="M1087" i="5"/>
  <c r="F1087" i="5"/>
  <c r="M1086" i="5"/>
  <c r="F1086" i="5"/>
  <c r="M1085" i="5"/>
  <c r="F1085" i="5"/>
  <c r="M1084" i="5"/>
  <c r="F1084" i="5"/>
  <c r="M1083" i="5"/>
  <c r="F1083" i="5"/>
  <c r="M1082" i="5"/>
  <c r="F1082" i="5"/>
  <c r="M1081" i="5"/>
  <c r="F1081" i="5"/>
  <c r="M1080" i="5"/>
  <c r="F1080" i="5"/>
  <c r="M1079" i="5"/>
  <c r="F1079" i="5"/>
  <c r="M1078" i="5"/>
  <c r="F1078" i="5"/>
  <c r="M1077" i="5"/>
  <c r="F1077" i="5"/>
  <c r="M1076" i="5"/>
  <c r="F1076" i="5"/>
  <c r="M1075" i="5"/>
  <c r="F1075" i="5"/>
  <c r="M1074" i="5"/>
  <c r="F1074" i="5"/>
  <c r="M1073" i="5"/>
  <c r="F1073" i="5"/>
  <c r="M1072" i="5"/>
  <c r="F1072" i="5"/>
  <c r="M1071" i="5"/>
  <c r="F1071" i="5"/>
  <c r="M1070" i="5"/>
  <c r="F1070" i="5"/>
  <c r="M1069" i="5"/>
  <c r="F1069" i="5"/>
  <c r="M1068" i="5"/>
  <c r="F1068" i="5"/>
  <c r="M1067" i="5"/>
  <c r="F1067" i="5"/>
  <c r="M1066" i="5"/>
  <c r="F1066" i="5"/>
  <c r="M1065" i="5"/>
  <c r="F1065" i="5"/>
  <c r="M1064" i="5"/>
  <c r="F1064" i="5"/>
  <c r="M1063" i="5"/>
  <c r="F1063" i="5"/>
  <c r="M1062" i="5"/>
  <c r="F1062" i="5"/>
  <c r="M1061" i="5"/>
  <c r="F1061" i="5"/>
  <c r="M1060" i="5"/>
  <c r="F1060" i="5"/>
  <c r="M1059" i="5"/>
  <c r="F1059" i="5"/>
  <c r="O1058" i="5"/>
  <c r="M1058" i="5"/>
  <c r="F1058" i="5"/>
  <c r="M1057" i="5"/>
  <c r="F1057" i="5"/>
  <c r="M1056" i="5"/>
  <c r="F1056" i="5"/>
  <c r="M1055" i="5"/>
  <c r="F1055" i="5"/>
  <c r="M1054" i="5"/>
  <c r="F1054" i="5"/>
  <c r="M1053" i="5"/>
  <c r="F1053" i="5"/>
  <c r="M1052" i="5"/>
  <c r="F1052" i="5"/>
  <c r="M1051" i="5"/>
  <c r="F1051" i="5"/>
  <c r="M1050" i="5"/>
  <c r="F1050" i="5"/>
  <c r="M1049" i="5"/>
  <c r="F1049" i="5"/>
  <c r="M1048" i="5"/>
  <c r="F1048" i="5"/>
  <c r="O1047" i="5"/>
  <c r="M1047" i="5"/>
  <c r="F1047" i="5"/>
  <c r="M1046" i="5"/>
  <c r="F1046" i="5"/>
  <c r="M1045" i="5"/>
  <c r="F1045" i="5"/>
  <c r="M1044" i="5"/>
  <c r="F1044" i="5"/>
  <c r="M1043" i="5"/>
  <c r="F1043" i="5"/>
  <c r="M1042" i="5"/>
  <c r="F1042" i="5"/>
  <c r="M1041" i="5"/>
  <c r="F1041" i="5"/>
  <c r="M1040" i="5"/>
  <c r="F1040" i="5"/>
  <c r="M1039" i="5"/>
  <c r="F1039" i="5"/>
  <c r="M1038" i="5"/>
  <c r="F1038" i="5"/>
  <c r="M1037" i="5"/>
  <c r="F1037" i="5"/>
  <c r="M1036" i="5"/>
  <c r="F1036" i="5"/>
  <c r="M1035" i="5"/>
  <c r="F1035" i="5"/>
  <c r="M1034" i="5"/>
  <c r="F1034" i="5"/>
  <c r="M1033" i="5"/>
  <c r="F1033" i="5"/>
  <c r="M1032" i="5"/>
  <c r="F1032" i="5"/>
  <c r="M1031" i="5"/>
  <c r="F1031" i="5"/>
  <c r="M1030" i="5"/>
  <c r="F1030" i="5"/>
  <c r="M1029" i="5"/>
  <c r="F1029" i="5"/>
  <c r="M1028" i="5"/>
  <c r="F1028" i="5"/>
  <c r="M1027" i="5"/>
  <c r="F1027" i="5"/>
  <c r="M1026" i="5"/>
  <c r="F1026" i="5"/>
  <c r="M1025" i="5"/>
  <c r="F1025" i="5"/>
  <c r="M1024" i="5"/>
  <c r="F1024" i="5"/>
  <c r="M1023" i="5"/>
  <c r="F1023" i="5"/>
  <c r="M1022" i="5"/>
  <c r="F1022" i="5"/>
  <c r="M1021" i="5"/>
  <c r="F1021" i="5"/>
  <c r="M1020" i="5"/>
  <c r="F1020" i="5"/>
  <c r="M1019" i="5"/>
  <c r="F1019" i="5"/>
  <c r="M1018" i="5"/>
  <c r="F1018" i="5"/>
  <c r="M1017" i="5"/>
  <c r="F1017" i="5"/>
  <c r="M1016" i="5"/>
  <c r="F1016" i="5"/>
  <c r="M1015" i="5"/>
  <c r="F1015" i="5"/>
  <c r="M1014" i="5"/>
  <c r="F1014" i="5"/>
  <c r="M1013" i="5"/>
  <c r="F1013" i="5"/>
  <c r="M1012" i="5"/>
  <c r="F1012" i="5"/>
  <c r="M1011" i="5"/>
  <c r="F1011" i="5"/>
  <c r="M1010" i="5"/>
  <c r="F1010" i="5"/>
  <c r="M1009" i="5"/>
  <c r="F1009" i="5"/>
  <c r="M1008" i="5"/>
  <c r="F1008" i="5"/>
  <c r="M1007" i="5"/>
  <c r="F1007" i="5"/>
  <c r="M1006" i="5"/>
  <c r="F1006" i="5"/>
  <c r="M1005" i="5"/>
  <c r="F1005" i="5"/>
  <c r="M1004" i="5"/>
  <c r="F1004" i="5"/>
  <c r="M1003" i="5"/>
  <c r="F1003" i="5"/>
  <c r="M1002" i="5"/>
  <c r="F1002" i="5"/>
  <c r="M1001" i="5"/>
  <c r="F1001" i="5"/>
  <c r="M1000" i="5"/>
  <c r="F1000" i="5"/>
  <c r="M999" i="5"/>
  <c r="F999" i="5"/>
  <c r="M998" i="5"/>
  <c r="F998" i="5"/>
  <c r="M997" i="5"/>
  <c r="F997" i="5"/>
  <c r="M996" i="5"/>
  <c r="F996" i="5"/>
  <c r="M995" i="5"/>
  <c r="F995" i="5"/>
  <c r="M994" i="5"/>
  <c r="F994" i="5"/>
  <c r="M993" i="5"/>
  <c r="F993" i="5"/>
  <c r="M992" i="5"/>
  <c r="F992" i="5"/>
  <c r="M991" i="5"/>
  <c r="F991" i="5"/>
  <c r="M990" i="5"/>
  <c r="F990" i="5"/>
  <c r="M989" i="5"/>
  <c r="F989" i="5"/>
  <c r="M988" i="5"/>
  <c r="F988" i="5"/>
  <c r="M987" i="5"/>
  <c r="F987" i="5"/>
  <c r="M986" i="5"/>
  <c r="F986" i="5"/>
  <c r="M985" i="5"/>
  <c r="F985" i="5"/>
  <c r="M984" i="5"/>
  <c r="F984" i="5"/>
  <c r="M983" i="5"/>
  <c r="F983" i="5"/>
  <c r="M982" i="5"/>
  <c r="F982" i="5"/>
  <c r="M981" i="5"/>
  <c r="F981" i="5"/>
  <c r="M980" i="5"/>
  <c r="F980" i="5"/>
  <c r="M979" i="5"/>
  <c r="F979" i="5"/>
  <c r="M978" i="5"/>
  <c r="F978" i="5"/>
  <c r="M977" i="5"/>
  <c r="F977" i="5"/>
  <c r="M976" i="5"/>
  <c r="F976" i="5"/>
  <c r="M975" i="5"/>
  <c r="F975" i="5"/>
  <c r="N974" i="5"/>
  <c r="M974" i="5"/>
  <c r="F974" i="5"/>
  <c r="N973" i="5"/>
  <c r="M973" i="5"/>
  <c r="F973" i="5"/>
  <c r="N972" i="5"/>
  <c r="M972" i="5"/>
  <c r="F972" i="5"/>
  <c r="M971" i="5"/>
  <c r="F971" i="5"/>
  <c r="M970" i="5"/>
  <c r="F970" i="5"/>
  <c r="M969" i="5"/>
  <c r="F969" i="5"/>
  <c r="M968" i="5"/>
  <c r="F968" i="5"/>
  <c r="M967" i="5"/>
  <c r="F967" i="5"/>
  <c r="M966" i="5"/>
  <c r="F966" i="5"/>
  <c r="M965" i="5"/>
  <c r="F965" i="5"/>
  <c r="M964" i="5"/>
  <c r="F964" i="5"/>
  <c r="M963" i="5"/>
  <c r="F963" i="5"/>
  <c r="M962" i="5"/>
  <c r="F962" i="5"/>
  <c r="M961" i="5"/>
  <c r="F961" i="5"/>
  <c r="M960" i="5"/>
  <c r="F960" i="5"/>
  <c r="M959" i="5"/>
  <c r="F959" i="5"/>
  <c r="M958" i="5"/>
  <c r="F958" i="5"/>
  <c r="M957" i="5"/>
  <c r="F957" i="5"/>
  <c r="M956" i="5"/>
  <c r="F956" i="5"/>
  <c r="M955" i="5"/>
  <c r="F955" i="5"/>
  <c r="M954" i="5"/>
  <c r="F954" i="5"/>
  <c r="M953" i="5"/>
  <c r="F953" i="5"/>
  <c r="M952" i="5"/>
  <c r="F952" i="5"/>
  <c r="M951" i="5"/>
  <c r="F951" i="5"/>
  <c r="M950" i="5"/>
  <c r="F950" i="5"/>
  <c r="M949" i="5"/>
  <c r="F949" i="5"/>
  <c r="M948" i="5"/>
  <c r="F948" i="5"/>
  <c r="M947" i="5"/>
  <c r="F947" i="5"/>
  <c r="M946" i="5"/>
  <c r="F946" i="5"/>
  <c r="M945" i="5"/>
  <c r="F945" i="5"/>
  <c r="M944" i="5"/>
  <c r="F944" i="5"/>
  <c r="M943" i="5"/>
  <c r="F943" i="5"/>
  <c r="M942" i="5"/>
  <c r="F942" i="5"/>
  <c r="M941" i="5"/>
  <c r="F941" i="5"/>
  <c r="M940" i="5"/>
  <c r="F940" i="5"/>
  <c r="M939" i="5"/>
  <c r="F939" i="5"/>
  <c r="O938" i="5"/>
  <c r="M938" i="5"/>
  <c r="F938" i="5"/>
  <c r="M937" i="5"/>
  <c r="F937" i="5"/>
  <c r="M936" i="5"/>
  <c r="F936" i="5"/>
  <c r="M935" i="5"/>
  <c r="F935" i="5"/>
  <c r="M934" i="5"/>
  <c r="F934" i="5"/>
  <c r="M933" i="5"/>
  <c r="F933" i="5"/>
  <c r="M932" i="5"/>
  <c r="F932" i="5"/>
  <c r="M931" i="5"/>
  <c r="F931" i="5"/>
  <c r="M930" i="5"/>
  <c r="F930" i="5"/>
  <c r="M929" i="5"/>
  <c r="F929" i="5"/>
  <c r="M928" i="5"/>
  <c r="F928" i="5"/>
  <c r="M927" i="5"/>
  <c r="F927" i="5"/>
  <c r="M926" i="5"/>
  <c r="F926" i="5"/>
  <c r="M925" i="5"/>
  <c r="F925" i="5"/>
  <c r="M924" i="5"/>
  <c r="F924" i="5"/>
  <c r="M923" i="5"/>
  <c r="F923" i="5"/>
  <c r="M922" i="5"/>
  <c r="F922" i="5"/>
  <c r="M921" i="5"/>
  <c r="F921" i="5"/>
  <c r="M920" i="5"/>
  <c r="F920" i="5"/>
  <c r="M919" i="5"/>
  <c r="F919" i="5"/>
  <c r="M918" i="5"/>
  <c r="F918" i="5"/>
  <c r="M917" i="5"/>
  <c r="F917" i="5"/>
  <c r="M916" i="5"/>
  <c r="F916" i="5"/>
  <c r="M915" i="5"/>
  <c r="F915" i="5"/>
  <c r="M914" i="5"/>
  <c r="F914" i="5"/>
  <c r="M913" i="5"/>
  <c r="F913" i="5"/>
  <c r="M912" i="5"/>
  <c r="F912" i="5"/>
  <c r="M911" i="5"/>
  <c r="F911" i="5"/>
  <c r="M910" i="5"/>
  <c r="F910" i="5"/>
  <c r="M909" i="5"/>
  <c r="F909" i="5"/>
  <c r="M908" i="5"/>
  <c r="F908" i="5"/>
  <c r="M907" i="5"/>
  <c r="F907" i="5"/>
  <c r="M906" i="5"/>
  <c r="F906" i="5"/>
  <c r="M905" i="5"/>
  <c r="F905" i="5"/>
  <c r="M904" i="5"/>
  <c r="F904" i="5"/>
  <c r="M903" i="5"/>
  <c r="F903" i="5"/>
  <c r="M902" i="5"/>
  <c r="F902" i="5"/>
  <c r="M901" i="5"/>
  <c r="F901" i="5"/>
  <c r="M900" i="5"/>
  <c r="F900" i="5"/>
  <c r="M899" i="5"/>
  <c r="F899" i="5"/>
  <c r="M898" i="5"/>
  <c r="F898" i="5"/>
  <c r="M897" i="5"/>
  <c r="F897" i="5"/>
  <c r="M896" i="5"/>
  <c r="F896" i="5"/>
  <c r="M895" i="5"/>
  <c r="F895" i="5"/>
  <c r="M894" i="5"/>
  <c r="F894" i="5"/>
  <c r="M893" i="5"/>
  <c r="F893" i="5"/>
  <c r="M892" i="5"/>
  <c r="F892" i="5"/>
  <c r="M891" i="5"/>
  <c r="F891" i="5"/>
  <c r="M890" i="5"/>
  <c r="F890" i="5"/>
  <c r="M889" i="5"/>
  <c r="F889" i="5"/>
  <c r="M888" i="5"/>
  <c r="F888" i="5"/>
  <c r="M887" i="5"/>
  <c r="F887" i="5"/>
  <c r="M886" i="5"/>
  <c r="F886" i="5"/>
  <c r="M885" i="5"/>
  <c r="F885" i="5"/>
  <c r="M884" i="5"/>
  <c r="F884" i="5"/>
  <c r="M883" i="5"/>
  <c r="F883" i="5"/>
  <c r="M882" i="5"/>
  <c r="F882" i="5"/>
  <c r="M881" i="5"/>
  <c r="F881" i="5"/>
  <c r="M880" i="5"/>
  <c r="F880" i="5"/>
  <c r="M879" i="5"/>
  <c r="F879" i="5"/>
  <c r="M878" i="5"/>
  <c r="F878" i="5"/>
  <c r="M877" i="5"/>
  <c r="F877" i="5"/>
  <c r="M876" i="5"/>
  <c r="F876" i="5"/>
  <c r="M875" i="5"/>
  <c r="F875" i="5"/>
  <c r="M874" i="5"/>
  <c r="F874" i="5"/>
  <c r="M873" i="5"/>
  <c r="F873" i="5"/>
  <c r="M872" i="5"/>
  <c r="F872" i="5"/>
  <c r="M871" i="5"/>
  <c r="F871" i="5"/>
  <c r="M870" i="5"/>
  <c r="F870" i="5"/>
  <c r="M869" i="5"/>
  <c r="F869" i="5"/>
  <c r="M868" i="5"/>
  <c r="F868" i="5"/>
  <c r="M867" i="5"/>
  <c r="F867" i="5"/>
  <c r="M866" i="5"/>
  <c r="F866" i="5"/>
  <c r="M865" i="5"/>
  <c r="F865" i="5"/>
  <c r="M864" i="5"/>
  <c r="F864" i="5"/>
  <c r="M863" i="5"/>
  <c r="F863" i="5"/>
  <c r="M862" i="5"/>
  <c r="F862" i="5"/>
  <c r="M861" i="5"/>
  <c r="F861" i="5"/>
  <c r="M860" i="5"/>
  <c r="F860" i="5"/>
  <c r="M859" i="5"/>
  <c r="F859" i="5"/>
  <c r="M858" i="5"/>
  <c r="F858" i="5"/>
  <c r="M857" i="5"/>
  <c r="F857" i="5"/>
  <c r="M856" i="5"/>
  <c r="F856" i="5"/>
  <c r="M855" i="5"/>
  <c r="F855" i="5"/>
  <c r="M854" i="5"/>
  <c r="F854" i="5"/>
  <c r="M853" i="5"/>
  <c r="F853" i="5"/>
  <c r="M852" i="5"/>
  <c r="F852" i="5"/>
  <c r="M851" i="5"/>
  <c r="F851" i="5"/>
  <c r="M850" i="5"/>
  <c r="F850" i="5"/>
  <c r="M849" i="5"/>
  <c r="F849" i="5"/>
  <c r="M848" i="5"/>
  <c r="F848" i="5"/>
  <c r="M847" i="5"/>
  <c r="F847" i="5"/>
  <c r="M846" i="5"/>
  <c r="F846" i="5"/>
  <c r="M845" i="5"/>
  <c r="F845" i="5"/>
  <c r="M844" i="5"/>
  <c r="F844" i="5"/>
  <c r="M843" i="5"/>
  <c r="F843" i="5"/>
  <c r="M842" i="5"/>
  <c r="F842" i="5"/>
  <c r="M841" i="5"/>
  <c r="F841" i="5"/>
  <c r="M840" i="5"/>
  <c r="F840" i="5"/>
  <c r="M839" i="5"/>
  <c r="F839" i="5"/>
  <c r="M838" i="5"/>
  <c r="F838" i="5"/>
  <c r="M837" i="5"/>
  <c r="F837" i="5"/>
  <c r="M836" i="5"/>
  <c r="F836" i="5"/>
  <c r="M835" i="5"/>
  <c r="F835" i="5"/>
  <c r="M834" i="5"/>
  <c r="F834" i="5"/>
  <c r="M833" i="5"/>
  <c r="F833" i="5"/>
  <c r="M832" i="5"/>
  <c r="F832" i="5"/>
  <c r="M831" i="5"/>
  <c r="F831" i="5"/>
  <c r="M830" i="5"/>
  <c r="F830" i="5"/>
  <c r="M829" i="5"/>
  <c r="F829" i="5"/>
  <c r="M828" i="5"/>
  <c r="F828" i="5"/>
  <c r="M827" i="5"/>
  <c r="F827" i="5"/>
  <c r="M826" i="5"/>
  <c r="F826" i="5"/>
  <c r="M825" i="5"/>
  <c r="F825" i="5"/>
  <c r="M824" i="5"/>
  <c r="F824" i="5"/>
  <c r="M823" i="5"/>
  <c r="F823" i="5"/>
  <c r="M822" i="5"/>
  <c r="F822" i="5"/>
  <c r="M821" i="5"/>
  <c r="F821" i="5"/>
  <c r="M820" i="5"/>
  <c r="F820" i="5"/>
  <c r="M819" i="5"/>
  <c r="F819" i="5"/>
  <c r="M818" i="5"/>
  <c r="F818" i="5"/>
  <c r="M817" i="5"/>
  <c r="F817" i="5"/>
  <c r="M816" i="5"/>
  <c r="F816" i="5"/>
  <c r="M815" i="5"/>
  <c r="F815" i="5"/>
  <c r="M814" i="5"/>
  <c r="F814" i="5"/>
  <c r="M813" i="5"/>
  <c r="F813" i="5"/>
  <c r="M812" i="5"/>
  <c r="F812" i="5"/>
  <c r="M811" i="5"/>
  <c r="F811" i="5"/>
  <c r="M810" i="5"/>
  <c r="F810" i="5"/>
  <c r="M809" i="5"/>
  <c r="F809" i="5"/>
  <c r="M808" i="5"/>
  <c r="F808" i="5"/>
  <c r="M807" i="5"/>
  <c r="F807" i="5"/>
  <c r="M806" i="5"/>
  <c r="F806" i="5"/>
  <c r="M805" i="5"/>
  <c r="F805" i="5"/>
  <c r="M804" i="5"/>
  <c r="F804" i="5"/>
  <c r="M803" i="5"/>
  <c r="F803" i="5"/>
  <c r="M802" i="5"/>
  <c r="F802" i="5"/>
  <c r="M801" i="5"/>
  <c r="F801" i="5"/>
  <c r="M800" i="5"/>
  <c r="F800" i="5"/>
  <c r="M799" i="5"/>
  <c r="F799" i="5"/>
  <c r="M798" i="5"/>
  <c r="F798" i="5"/>
  <c r="M797" i="5"/>
  <c r="F797" i="5"/>
  <c r="M796" i="5"/>
  <c r="F796" i="5"/>
  <c r="M795" i="5"/>
  <c r="F795" i="5"/>
  <c r="M794" i="5"/>
  <c r="F794" i="5"/>
  <c r="M793" i="5"/>
  <c r="F793" i="5"/>
  <c r="M792" i="5"/>
  <c r="F792" i="5"/>
  <c r="M791" i="5"/>
  <c r="F791" i="5"/>
  <c r="M790" i="5"/>
  <c r="F790" i="5"/>
  <c r="M789" i="5"/>
  <c r="F789" i="5"/>
  <c r="M788" i="5"/>
  <c r="F788" i="5"/>
  <c r="M787" i="5"/>
  <c r="F787" i="5"/>
  <c r="M786" i="5"/>
  <c r="F786" i="5"/>
  <c r="M785" i="5"/>
  <c r="F785" i="5"/>
  <c r="M784" i="5"/>
  <c r="F784" i="5"/>
  <c r="M783" i="5"/>
  <c r="F783" i="5"/>
  <c r="M782" i="5"/>
  <c r="F782" i="5"/>
  <c r="M781" i="5"/>
  <c r="F781" i="5"/>
  <c r="M780" i="5"/>
  <c r="F780" i="5"/>
  <c r="M779" i="5"/>
  <c r="F779" i="5"/>
  <c r="M778" i="5"/>
  <c r="F778" i="5"/>
  <c r="M777" i="5"/>
  <c r="F777" i="5"/>
  <c r="M776" i="5"/>
  <c r="F776" i="5"/>
  <c r="M775" i="5"/>
  <c r="F775" i="5"/>
  <c r="M774" i="5"/>
  <c r="F774" i="5"/>
  <c r="M773" i="5"/>
  <c r="F773" i="5"/>
  <c r="M772" i="5"/>
  <c r="F772" i="5"/>
  <c r="M771" i="5"/>
  <c r="F771" i="5"/>
  <c r="M770" i="5"/>
  <c r="F770" i="5"/>
  <c r="M769" i="5"/>
  <c r="F769" i="5"/>
  <c r="M768" i="5"/>
  <c r="F768" i="5"/>
  <c r="M767" i="5"/>
  <c r="F767" i="5"/>
  <c r="M766" i="5"/>
  <c r="F766" i="5"/>
  <c r="M765" i="5"/>
  <c r="F765" i="5"/>
  <c r="M764" i="5"/>
  <c r="F764" i="5"/>
  <c r="M763" i="5"/>
  <c r="F763" i="5"/>
  <c r="M762" i="5"/>
  <c r="F762" i="5"/>
  <c r="M761" i="5"/>
  <c r="F761" i="5"/>
  <c r="M760" i="5"/>
  <c r="F760" i="5"/>
  <c r="M759" i="5"/>
  <c r="F759" i="5"/>
  <c r="M758" i="5"/>
  <c r="F758" i="5"/>
  <c r="M757" i="5"/>
  <c r="F757" i="5"/>
  <c r="M756" i="5"/>
  <c r="F756" i="5"/>
  <c r="M755" i="5"/>
  <c r="F755" i="5"/>
  <c r="M754" i="5"/>
  <c r="F754" i="5"/>
  <c r="M753" i="5"/>
  <c r="F753" i="5"/>
  <c r="M752" i="5"/>
  <c r="F752" i="5"/>
  <c r="M751" i="5"/>
  <c r="F751" i="5"/>
  <c r="M750" i="5"/>
  <c r="F750" i="5"/>
  <c r="M749" i="5"/>
  <c r="F749" i="5"/>
  <c r="M748" i="5"/>
  <c r="F748" i="5"/>
  <c r="M747" i="5"/>
  <c r="F747" i="5"/>
  <c r="M746" i="5"/>
  <c r="F746" i="5"/>
  <c r="M745" i="5"/>
  <c r="F745" i="5"/>
  <c r="M744" i="5"/>
  <c r="F744" i="5"/>
  <c r="M743" i="5"/>
  <c r="F743" i="5"/>
  <c r="M742" i="5"/>
  <c r="F742" i="5"/>
  <c r="M741" i="5"/>
  <c r="F741" i="5"/>
  <c r="M740" i="5"/>
  <c r="F740" i="5"/>
  <c r="M739" i="5"/>
  <c r="F739" i="5"/>
  <c r="M738" i="5"/>
  <c r="F738" i="5"/>
  <c r="M737" i="5"/>
  <c r="F737" i="5"/>
  <c r="M736" i="5"/>
  <c r="F736" i="5"/>
  <c r="M735" i="5"/>
  <c r="F735" i="5"/>
  <c r="M734" i="5"/>
  <c r="F734" i="5"/>
  <c r="M733" i="5"/>
  <c r="F733" i="5"/>
  <c r="M732" i="5"/>
  <c r="F732" i="5"/>
  <c r="M731" i="5"/>
  <c r="F731" i="5"/>
  <c r="M730" i="5"/>
  <c r="F730" i="5"/>
  <c r="M729" i="5"/>
  <c r="F729" i="5"/>
  <c r="M728" i="5"/>
  <c r="F728" i="5"/>
  <c r="M727" i="5"/>
  <c r="F727" i="5"/>
  <c r="M726" i="5"/>
  <c r="F726" i="5"/>
  <c r="M725" i="5"/>
  <c r="F725" i="5"/>
  <c r="M724" i="5"/>
  <c r="F724" i="5"/>
  <c r="M723" i="5"/>
  <c r="F723" i="5"/>
  <c r="M722" i="5"/>
  <c r="F722" i="5"/>
  <c r="M721" i="5"/>
  <c r="F721" i="5"/>
  <c r="M720" i="5"/>
  <c r="F720" i="5"/>
  <c r="M719" i="5"/>
  <c r="F719" i="5"/>
  <c r="M718" i="5"/>
  <c r="F718" i="5"/>
  <c r="M717" i="5"/>
  <c r="F717" i="5"/>
  <c r="M716" i="5"/>
  <c r="F716" i="5"/>
  <c r="M715" i="5"/>
  <c r="F715" i="5"/>
  <c r="M714" i="5"/>
  <c r="F714" i="5"/>
  <c r="M713" i="5"/>
  <c r="F713" i="5"/>
  <c r="M712" i="5"/>
  <c r="F712" i="5"/>
  <c r="M711" i="5"/>
  <c r="F711" i="5"/>
  <c r="M710" i="5"/>
  <c r="F710" i="5"/>
  <c r="M709" i="5"/>
  <c r="F709" i="5"/>
  <c r="M708" i="5"/>
  <c r="F708" i="5"/>
  <c r="M707" i="5"/>
  <c r="F707" i="5"/>
  <c r="M706" i="5"/>
  <c r="F706" i="5"/>
  <c r="M705" i="5"/>
  <c r="F705" i="5"/>
  <c r="M704" i="5"/>
  <c r="F704" i="5"/>
  <c r="M703" i="5"/>
  <c r="F703" i="5"/>
  <c r="M702" i="5"/>
  <c r="F702" i="5"/>
  <c r="M701" i="5"/>
  <c r="F701" i="5"/>
  <c r="M700" i="5"/>
  <c r="F700" i="5"/>
  <c r="M699" i="5"/>
  <c r="F699" i="5"/>
  <c r="M698" i="5"/>
  <c r="F698" i="5"/>
  <c r="M697" i="5"/>
  <c r="F697" i="5"/>
  <c r="M696" i="5"/>
  <c r="F696" i="5"/>
  <c r="M695" i="5"/>
  <c r="F695" i="5"/>
  <c r="M694" i="5"/>
  <c r="F694" i="5"/>
  <c r="M693" i="5"/>
  <c r="F693" i="5"/>
  <c r="M692" i="5"/>
  <c r="F692" i="5"/>
  <c r="M691" i="5"/>
  <c r="F691" i="5"/>
  <c r="M690" i="5"/>
  <c r="F690" i="5"/>
  <c r="M689" i="5"/>
  <c r="F689" i="5"/>
  <c r="M688" i="5"/>
  <c r="F688" i="5"/>
  <c r="M687" i="5"/>
  <c r="F687" i="5"/>
  <c r="M686" i="5"/>
  <c r="F686" i="5"/>
  <c r="M685" i="5"/>
  <c r="F685" i="5"/>
  <c r="M684" i="5"/>
  <c r="F684" i="5"/>
  <c r="M683" i="5"/>
  <c r="F683" i="5"/>
  <c r="M682" i="5"/>
  <c r="F682" i="5"/>
  <c r="M681" i="5"/>
  <c r="F681" i="5"/>
  <c r="M680" i="5"/>
  <c r="F680" i="5"/>
  <c r="M679" i="5"/>
  <c r="F679" i="5"/>
  <c r="M678" i="5"/>
  <c r="F678" i="5"/>
  <c r="M677" i="5"/>
  <c r="F677" i="5"/>
  <c r="M676" i="5"/>
  <c r="F676" i="5"/>
  <c r="M675" i="5"/>
  <c r="F675" i="5"/>
  <c r="M674" i="5"/>
  <c r="F674" i="5"/>
  <c r="M673" i="5"/>
  <c r="F673" i="5"/>
  <c r="M672" i="5"/>
  <c r="F672" i="5"/>
  <c r="M671" i="5"/>
  <c r="F671" i="5"/>
  <c r="M670" i="5"/>
  <c r="F670" i="5"/>
  <c r="M669" i="5"/>
  <c r="F669" i="5"/>
  <c r="M668" i="5"/>
  <c r="F668" i="5"/>
  <c r="M667" i="5"/>
  <c r="F667" i="5"/>
  <c r="M666" i="5"/>
  <c r="F666" i="5"/>
  <c r="M665" i="5"/>
  <c r="F665" i="5"/>
  <c r="M664" i="5"/>
  <c r="F664" i="5"/>
  <c r="M663" i="5"/>
  <c r="F663" i="5"/>
  <c r="M662" i="5"/>
  <c r="F662" i="5"/>
  <c r="M661" i="5"/>
  <c r="F661" i="5"/>
  <c r="M660" i="5"/>
  <c r="F660" i="5"/>
  <c r="M659" i="5"/>
  <c r="F659" i="5"/>
  <c r="M658" i="5"/>
  <c r="F658" i="5"/>
  <c r="M657" i="5"/>
  <c r="F657" i="5"/>
  <c r="M656" i="5"/>
  <c r="F656" i="5"/>
  <c r="M655" i="5"/>
  <c r="F655" i="5"/>
  <c r="M654" i="5"/>
  <c r="F654" i="5"/>
  <c r="M653" i="5"/>
  <c r="F653" i="5"/>
  <c r="M652" i="5"/>
  <c r="F652" i="5"/>
  <c r="M651" i="5"/>
  <c r="F651" i="5"/>
  <c r="M650" i="5"/>
  <c r="F650" i="5"/>
  <c r="M649" i="5"/>
  <c r="F649" i="5"/>
  <c r="M648" i="5"/>
  <c r="F648" i="5"/>
  <c r="M647" i="5"/>
  <c r="F647" i="5"/>
  <c r="M646" i="5"/>
  <c r="F646" i="5"/>
  <c r="M645" i="5"/>
  <c r="F645" i="5"/>
  <c r="M644" i="5"/>
  <c r="F644" i="5"/>
  <c r="M643" i="5"/>
  <c r="F643" i="5"/>
  <c r="M642" i="5"/>
  <c r="F642" i="5"/>
  <c r="M641" i="5"/>
  <c r="F641" i="5"/>
  <c r="M640" i="5"/>
  <c r="F640" i="5"/>
  <c r="M639" i="5"/>
  <c r="F639" i="5"/>
  <c r="M638" i="5"/>
  <c r="F638" i="5"/>
  <c r="M637" i="5"/>
  <c r="F637" i="5"/>
  <c r="M636" i="5"/>
  <c r="F636" i="5"/>
  <c r="M635" i="5"/>
  <c r="F635" i="5"/>
  <c r="M634" i="5"/>
  <c r="F634" i="5"/>
  <c r="M633" i="5"/>
  <c r="F633" i="5"/>
  <c r="M632" i="5"/>
  <c r="F632" i="5"/>
  <c r="M631" i="5"/>
  <c r="F631" i="5"/>
  <c r="M630" i="5"/>
  <c r="F630" i="5"/>
  <c r="M629" i="5"/>
  <c r="F629" i="5"/>
  <c r="M628" i="5"/>
  <c r="F628" i="5"/>
  <c r="M627" i="5"/>
  <c r="F627" i="5"/>
  <c r="M626" i="5"/>
  <c r="F626" i="5"/>
  <c r="M625" i="5"/>
  <c r="F625" i="5"/>
  <c r="M624" i="5"/>
  <c r="F624" i="5"/>
  <c r="M623" i="5"/>
  <c r="F623" i="5"/>
  <c r="M622" i="5"/>
  <c r="F622" i="5"/>
  <c r="M621" i="5"/>
  <c r="F621" i="5"/>
  <c r="M620" i="5"/>
  <c r="F620" i="5"/>
  <c r="Q619" i="5"/>
  <c r="M619" i="5"/>
  <c r="F619" i="5"/>
  <c r="M618" i="5"/>
  <c r="F618" i="5"/>
  <c r="M617" i="5"/>
  <c r="F617" i="5"/>
  <c r="M616" i="5"/>
  <c r="F616" i="5"/>
  <c r="M615" i="5"/>
  <c r="F615" i="5"/>
  <c r="M614" i="5"/>
  <c r="F614" i="5"/>
  <c r="M613" i="5"/>
  <c r="F613" i="5"/>
  <c r="M612" i="5"/>
  <c r="F612" i="5"/>
  <c r="M611" i="5"/>
  <c r="F611" i="5"/>
  <c r="M610" i="5"/>
  <c r="F610" i="5"/>
  <c r="M609" i="5"/>
  <c r="F609" i="5"/>
  <c r="M608" i="5"/>
  <c r="F608" i="5"/>
  <c r="M607" i="5"/>
  <c r="F607" i="5"/>
  <c r="M606" i="5"/>
  <c r="F606" i="5"/>
  <c r="M605" i="5"/>
  <c r="F605" i="5"/>
  <c r="M604" i="5"/>
  <c r="F604" i="5"/>
  <c r="M603" i="5"/>
  <c r="F603" i="5"/>
  <c r="M602" i="5"/>
  <c r="F602" i="5"/>
  <c r="M601" i="5"/>
  <c r="F601" i="5"/>
  <c r="M600" i="5"/>
  <c r="F600" i="5"/>
  <c r="M599" i="5"/>
  <c r="F599" i="5"/>
  <c r="M598" i="5"/>
  <c r="F598" i="5"/>
  <c r="M597" i="5"/>
  <c r="F597" i="5"/>
  <c r="M596" i="5"/>
  <c r="F596" i="5"/>
  <c r="M595" i="5"/>
  <c r="F595" i="5"/>
  <c r="M594" i="5"/>
  <c r="F594" i="5"/>
  <c r="M593" i="5"/>
  <c r="F593" i="5"/>
  <c r="M592" i="5"/>
  <c r="F592" i="5"/>
  <c r="M591" i="5"/>
  <c r="F591" i="5"/>
  <c r="M590" i="5"/>
  <c r="F590" i="5"/>
  <c r="M589" i="5"/>
  <c r="F589" i="5"/>
  <c r="M588" i="5"/>
  <c r="F588" i="5"/>
  <c r="M587" i="5"/>
  <c r="F587" i="5"/>
  <c r="M586" i="5"/>
  <c r="F586" i="5"/>
  <c r="M585" i="5"/>
  <c r="F585" i="5"/>
  <c r="M584" i="5"/>
  <c r="F584" i="5"/>
  <c r="M583" i="5"/>
  <c r="F583" i="5"/>
  <c r="M582" i="5"/>
  <c r="F582" i="5"/>
  <c r="M581" i="5"/>
  <c r="F581" i="5"/>
  <c r="M580" i="5"/>
  <c r="F580" i="5"/>
  <c r="M579" i="5"/>
  <c r="F579" i="5"/>
  <c r="M578" i="5"/>
  <c r="F578" i="5"/>
  <c r="M577" i="5"/>
  <c r="F577" i="5"/>
  <c r="M576" i="5"/>
  <c r="F576" i="5"/>
  <c r="M575" i="5"/>
  <c r="F575" i="5"/>
  <c r="M574" i="5"/>
  <c r="F574" i="5"/>
  <c r="M573" i="5"/>
  <c r="F573" i="5"/>
  <c r="M572" i="5"/>
  <c r="F572" i="5"/>
  <c r="M571" i="5"/>
  <c r="F571" i="5"/>
  <c r="M570" i="5"/>
  <c r="F570" i="5"/>
  <c r="M569" i="5"/>
  <c r="F569" i="5"/>
  <c r="M568" i="5"/>
  <c r="F568" i="5"/>
  <c r="M567" i="5"/>
  <c r="F567" i="5"/>
  <c r="M566" i="5"/>
  <c r="F566" i="5"/>
  <c r="M565" i="5"/>
  <c r="F565" i="5"/>
  <c r="M564" i="5"/>
  <c r="F564" i="5"/>
  <c r="M563" i="5"/>
  <c r="F563" i="5"/>
  <c r="M562" i="5"/>
  <c r="F562" i="5"/>
  <c r="M561" i="5"/>
  <c r="F561" i="5"/>
  <c r="M560" i="5"/>
  <c r="F560" i="5"/>
  <c r="M559" i="5"/>
  <c r="F559" i="5"/>
  <c r="M558" i="5"/>
  <c r="F558" i="5"/>
  <c r="M557" i="5"/>
  <c r="F557" i="5"/>
  <c r="M556" i="5"/>
  <c r="F556" i="5"/>
  <c r="M555" i="5"/>
  <c r="F555" i="5"/>
  <c r="M554" i="5"/>
  <c r="F554" i="5"/>
  <c r="M553" i="5"/>
  <c r="F553" i="5"/>
  <c r="M552" i="5"/>
  <c r="F552" i="5"/>
  <c r="M551" i="5"/>
  <c r="F551" i="5"/>
  <c r="M550" i="5"/>
  <c r="F550" i="5"/>
  <c r="M549" i="5"/>
  <c r="F549" i="5"/>
  <c r="M548" i="5"/>
  <c r="F548" i="5"/>
  <c r="M547" i="5"/>
  <c r="F547" i="5"/>
  <c r="M546" i="5"/>
  <c r="F546" i="5"/>
  <c r="M545" i="5"/>
  <c r="F545" i="5"/>
  <c r="M544" i="5"/>
  <c r="F544" i="5"/>
  <c r="M543" i="5"/>
  <c r="F543" i="5"/>
  <c r="M542" i="5"/>
  <c r="F542" i="5"/>
  <c r="M541" i="5"/>
  <c r="F541" i="5"/>
  <c r="M540" i="5"/>
  <c r="F540" i="5"/>
  <c r="M539" i="5"/>
  <c r="F539" i="5"/>
  <c r="M538" i="5"/>
  <c r="F538" i="5"/>
  <c r="M537" i="5"/>
  <c r="F537" i="5"/>
  <c r="M536" i="5"/>
  <c r="F536" i="5"/>
  <c r="M535" i="5"/>
  <c r="F535" i="5"/>
  <c r="M534" i="5"/>
  <c r="F534" i="5"/>
  <c r="M533" i="5"/>
  <c r="F533" i="5"/>
  <c r="M532" i="5"/>
  <c r="F532" i="5"/>
  <c r="M531" i="5"/>
  <c r="F531" i="5"/>
  <c r="M530" i="5"/>
  <c r="F530" i="5"/>
  <c r="M529" i="5"/>
  <c r="F529" i="5"/>
  <c r="M528" i="5"/>
  <c r="F528" i="5"/>
  <c r="M527" i="5"/>
  <c r="F527" i="5"/>
  <c r="M526" i="5"/>
  <c r="F526" i="5"/>
  <c r="M525" i="5"/>
  <c r="F525" i="5"/>
  <c r="M524" i="5"/>
  <c r="F524" i="5"/>
  <c r="M523" i="5"/>
  <c r="F523" i="5"/>
  <c r="M522" i="5"/>
  <c r="F522" i="5"/>
  <c r="M521" i="5"/>
  <c r="F521" i="5"/>
  <c r="M520" i="5"/>
  <c r="F520" i="5"/>
  <c r="M519" i="5"/>
  <c r="F519" i="5"/>
  <c r="M518" i="5"/>
  <c r="F518" i="5"/>
  <c r="M517" i="5"/>
  <c r="F517" i="5"/>
  <c r="M516" i="5"/>
  <c r="F516" i="5"/>
  <c r="M515" i="5"/>
  <c r="F515" i="5"/>
  <c r="M514" i="5"/>
  <c r="F514" i="5"/>
  <c r="M513" i="5"/>
  <c r="F513" i="5"/>
  <c r="M512" i="5"/>
  <c r="F512" i="5"/>
  <c r="M511" i="5"/>
  <c r="F511" i="5"/>
  <c r="M510" i="5"/>
  <c r="F510" i="5"/>
  <c r="M509" i="5"/>
  <c r="F509" i="5"/>
  <c r="M508" i="5"/>
  <c r="F508" i="5"/>
  <c r="M507" i="5"/>
  <c r="F507" i="5"/>
  <c r="M506" i="5"/>
  <c r="F506" i="5"/>
  <c r="M505" i="5"/>
  <c r="F505" i="5"/>
  <c r="M504" i="5"/>
  <c r="F504" i="5"/>
  <c r="M503" i="5"/>
  <c r="F503" i="5"/>
  <c r="M502" i="5"/>
  <c r="F502" i="5"/>
  <c r="M501" i="5"/>
  <c r="F501" i="5"/>
  <c r="M500" i="5"/>
  <c r="F500" i="5"/>
  <c r="M499" i="5"/>
  <c r="F499" i="5"/>
  <c r="M498" i="5"/>
  <c r="F498" i="5"/>
  <c r="M497" i="5"/>
  <c r="F497" i="5"/>
  <c r="M496" i="5"/>
  <c r="F496" i="5"/>
  <c r="M495" i="5"/>
  <c r="F495" i="5"/>
  <c r="M494" i="5"/>
  <c r="F494" i="5"/>
  <c r="M493" i="5"/>
  <c r="F493" i="5"/>
  <c r="M492" i="5"/>
  <c r="F492" i="5"/>
  <c r="M491" i="5"/>
  <c r="F491" i="5"/>
  <c r="M490" i="5"/>
  <c r="F490" i="5"/>
  <c r="M489" i="5"/>
  <c r="F489" i="5"/>
  <c r="M488" i="5"/>
  <c r="F488" i="5"/>
  <c r="M487" i="5"/>
  <c r="F487" i="5"/>
  <c r="M486" i="5"/>
  <c r="F486" i="5"/>
  <c r="M485" i="5"/>
  <c r="F485" i="5"/>
  <c r="M484" i="5"/>
  <c r="F484" i="5"/>
  <c r="M483" i="5"/>
  <c r="F483" i="5"/>
  <c r="M482" i="5"/>
  <c r="F482" i="5"/>
  <c r="M481" i="5"/>
  <c r="F481" i="5"/>
  <c r="M480" i="5"/>
  <c r="F480" i="5"/>
  <c r="M479" i="5"/>
  <c r="F479" i="5"/>
  <c r="M478" i="5"/>
  <c r="F478" i="5"/>
  <c r="M477" i="5"/>
  <c r="F477" i="5"/>
  <c r="M476" i="5"/>
  <c r="F476" i="5"/>
  <c r="M475" i="5"/>
  <c r="F475" i="5"/>
  <c r="M474" i="5"/>
  <c r="F474" i="5"/>
  <c r="M473" i="5"/>
  <c r="F473" i="5"/>
  <c r="M472" i="5"/>
  <c r="F472" i="5"/>
  <c r="M471" i="5"/>
  <c r="F471" i="5"/>
  <c r="M470" i="5"/>
  <c r="F470" i="5"/>
  <c r="M469" i="5"/>
  <c r="F469" i="5"/>
  <c r="M468" i="5"/>
  <c r="F468" i="5"/>
  <c r="M467" i="5"/>
  <c r="F467" i="5"/>
  <c r="M466" i="5"/>
  <c r="F466" i="5"/>
  <c r="M465" i="5"/>
  <c r="F465" i="5"/>
  <c r="M464" i="5"/>
  <c r="F464" i="5"/>
  <c r="M463" i="5"/>
  <c r="F463" i="5"/>
  <c r="M462" i="5"/>
  <c r="F462" i="5"/>
  <c r="M461" i="5"/>
  <c r="F461" i="5"/>
  <c r="M460" i="5"/>
  <c r="F460" i="5"/>
  <c r="M459" i="5"/>
  <c r="F459" i="5"/>
  <c r="M458" i="5"/>
  <c r="F458" i="5"/>
  <c r="M457" i="5"/>
  <c r="F457" i="5"/>
  <c r="M456" i="5"/>
  <c r="F456" i="5"/>
  <c r="M455" i="5"/>
  <c r="F455" i="5"/>
  <c r="M454" i="5"/>
  <c r="F454" i="5"/>
  <c r="M453" i="5"/>
  <c r="F453" i="5"/>
  <c r="M452" i="5"/>
  <c r="F452" i="5"/>
  <c r="M451" i="5"/>
  <c r="F451" i="5"/>
  <c r="M450" i="5"/>
  <c r="F450" i="5"/>
  <c r="M449" i="5"/>
  <c r="F449" i="5"/>
  <c r="M448" i="5"/>
  <c r="F448" i="5"/>
  <c r="M447" i="5"/>
  <c r="F447" i="5"/>
  <c r="M446" i="5"/>
  <c r="F446" i="5"/>
  <c r="M445" i="5"/>
  <c r="F445" i="5"/>
  <c r="M444" i="5"/>
  <c r="F444" i="5"/>
  <c r="M443" i="5"/>
  <c r="F443" i="5"/>
  <c r="M442" i="5"/>
  <c r="F442" i="5"/>
  <c r="M441" i="5"/>
  <c r="F441" i="5"/>
  <c r="M440" i="5"/>
  <c r="F440" i="5"/>
  <c r="M439" i="5"/>
  <c r="F439" i="5"/>
  <c r="M438" i="5"/>
  <c r="F438" i="5"/>
  <c r="M437" i="5"/>
  <c r="F437" i="5"/>
  <c r="M436" i="5"/>
  <c r="F436" i="5"/>
  <c r="M435" i="5"/>
  <c r="F435" i="5"/>
  <c r="M434" i="5"/>
  <c r="F434" i="5"/>
  <c r="M433" i="5"/>
  <c r="F433" i="5"/>
  <c r="M432" i="5"/>
  <c r="F432" i="5"/>
  <c r="M431" i="5"/>
  <c r="F431" i="5"/>
  <c r="M430" i="5"/>
  <c r="F430" i="5"/>
  <c r="M429" i="5"/>
  <c r="F429" i="5"/>
  <c r="M428" i="5"/>
  <c r="F428" i="5"/>
  <c r="M427" i="5"/>
  <c r="F427" i="5"/>
  <c r="M426" i="5"/>
  <c r="F426" i="5"/>
  <c r="M425" i="5"/>
  <c r="F425" i="5"/>
  <c r="M424" i="5"/>
  <c r="F424" i="5"/>
  <c r="M423" i="5"/>
  <c r="F423" i="5"/>
  <c r="M422" i="5"/>
  <c r="F422" i="5"/>
  <c r="M421" i="5"/>
  <c r="F421" i="5"/>
  <c r="M420" i="5"/>
  <c r="F420" i="5"/>
  <c r="M419" i="5"/>
  <c r="F419" i="5"/>
  <c r="M418" i="5"/>
  <c r="F418" i="5"/>
  <c r="M417" i="5"/>
  <c r="F417" i="5"/>
  <c r="M416" i="5"/>
  <c r="F416" i="5"/>
  <c r="M415" i="5"/>
  <c r="F415" i="5"/>
  <c r="M414" i="5"/>
  <c r="F414" i="5"/>
  <c r="M413" i="5"/>
  <c r="F413" i="5"/>
  <c r="M412" i="5"/>
  <c r="F412" i="5"/>
  <c r="Q411" i="5"/>
  <c r="M411" i="5"/>
  <c r="F411" i="5"/>
  <c r="M410" i="5"/>
  <c r="F410" i="5"/>
  <c r="M409" i="5"/>
  <c r="F409" i="5"/>
  <c r="M408" i="5"/>
  <c r="F408" i="5"/>
  <c r="M407" i="5"/>
  <c r="F407" i="5"/>
  <c r="M406" i="5"/>
  <c r="F406" i="5"/>
  <c r="M405" i="5"/>
  <c r="F405" i="5"/>
  <c r="M404" i="5"/>
  <c r="F404" i="5"/>
  <c r="M403" i="5"/>
  <c r="F403" i="5"/>
  <c r="M402" i="5"/>
  <c r="F402" i="5"/>
  <c r="M401" i="5"/>
  <c r="F401" i="5"/>
  <c r="M400" i="5"/>
  <c r="F400" i="5"/>
  <c r="M399" i="5"/>
  <c r="F399" i="5"/>
  <c r="M398" i="5"/>
  <c r="F398" i="5"/>
  <c r="M397" i="5"/>
  <c r="F397" i="5"/>
  <c r="M396" i="5"/>
  <c r="F396" i="5"/>
  <c r="M395" i="5"/>
  <c r="F395" i="5"/>
  <c r="M394" i="5"/>
  <c r="F394" i="5"/>
  <c r="M393" i="5"/>
  <c r="F393" i="5"/>
  <c r="M392" i="5"/>
  <c r="F392" i="5"/>
  <c r="M391" i="5"/>
  <c r="F391" i="5"/>
  <c r="M390" i="5"/>
  <c r="F390" i="5"/>
  <c r="M389" i="5"/>
  <c r="F389" i="5"/>
  <c r="M388" i="5"/>
  <c r="F388" i="5"/>
  <c r="M387" i="5"/>
  <c r="F387" i="5"/>
  <c r="M386" i="5"/>
  <c r="F386" i="5"/>
  <c r="M385" i="5"/>
  <c r="F385" i="5"/>
  <c r="M384" i="5"/>
  <c r="F384" i="5"/>
  <c r="M383" i="5"/>
  <c r="F383" i="5"/>
  <c r="M382" i="5"/>
  <c r="F382" i="5"/>
  <c r="M381" i="5"/>
  <c r="F381" i="5"/>
  <c r="M380" i="5"/>
  <c r="F380" i="5"/>
  <c r="M379" i="5"/>
  <c r="F379" i="5"/>
  <c r="M378" i="5"/>
  <c r="F378" i="5"/>
  <c r="M377" i="5"/>
  <c r="F377" i="5"/>
  <c r="M376" i="5"/>
  <c r="F376" i="5"/>
  <c r="M375" i="5"/>
  <c r="F375" i="5"/>
  <c r="M374" i="5"/>
  <c r="F374" i="5"/>
  <c r="M373" i="5"/>
  <c r="F373" i="5"/>
  <c r="M372" i="5"/>
  <c r="F372" i="5"/>
  <c r="M371" i="5"/>
  <c r="F371" i="5"/>
  <c r="M370" i="5"/>
  <c r="F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N2043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N109" i="5"/>
  <c r="F109" i="5"/>
  <c r="F108" i="5"/>
  <c r="F107" i="5"/>
  <c r="F106" i="5"/>
  <c r="F105" i="5"/>
  <c r="F104" i="5"/>
  <c r="F103" i="5"/>
  <c r="F102" i="5"/>
  <c r="L101" i="5"/>
  <c r="F101" i="5"/>
  <c r="L100" i="5"/>
  <c r="F100" i="5"/>
  <c r="L99" i="5"/>
  <c r="F99" i="5"/>
  <c r="M98" i="5"/>
  <c r="F98" i="5"/>
  <c r="L97" i="5"/>
  <c r="M97" i="5" s="1"/>
  <c r="F97" i="5"/>
  <c r="M96" i="5"/>
  <c r="F96" i="5"/>
  <c r="M95" i="5"/>
  <c r="F95" i="5"/>
  <c r="M94" i="5"/>
  <c r="F94" i="5"/>
  <c r="M93" i="5"/>
  <c r="F93" i="5"/>
  <c r="M92" i="5"/>
  <c r="F92" i="5"/>
  <c r="M91" i="5"/>
  <c r="F91" i="5"/>
  <c r="M90" i="5"/>
  <c r="F90" i="5"/>
  <c r="M89" i="5"/>
  <c r="F89" i="5"/>
  <c r="M88" i="5"/>
  <c r="F88" i="5"/>
  <c r="M87" i="5"/>
  <c r="F87" i="5"/>
  <c r="M86" i="5"/>
  <c r="F86" i="5"/>
  <c r="M85" i="5"/>
  <c r="F85" i="5"/>
  <c r="M84" i="5"/>
  <c r="F84" i="5"/>
  <c r="M83" i="5"/>
  <c r="F83" i="5"/>
  <c r="M82" i="5"/>
  <c r="F82" i="5"/>
  <c r="M81" i="5"/>
  <c r="F81" i="5"/>
  <c r="M80" i="5"/>
  <c r="F80" i="5"/>
  <c r="M79" i="5"/>
  <c r="F79" i="5"/>
  <c r="M78" i="5"/>
  <c r="F78" i="5"/>
  <c r="M77" i="5"/>
  <c r="F77" i="5"/>
  <c r="M76" i="5"/>
  <c r="F76" i="5"/>
  <c r="M75" i="5"/>
  <c r="F75" i="5"/>
  <c r="M74" i="5"/>
  <c r="F74" i="5"/>
  <c r="M73" i="5"/>
  <c r="F73" i="5"/>
  <c r="M72" i="5"/>
  <c r="F72" i="5"/>
  <c r="M71" i="5"/>
  <c r="F71" i="5"/>
  <c r="M70" i="5"/>
  <c r="F70" i="5"/>
  <c r="M69" i="5"/>
  <c r="F69" i="5"/>
  <c r="M68" i="5"/>
  <c r="F68" i="5"/>
  <c r="M67" i="5"/>
  <c r="F67" i="5"/>
  <c r="M66" i="5"/>
  <c r="F66" i="5"/>
  <c r="M65" i="5"/>
  <c r="F65" i="5"/>
  <c r="M64" i="5"/>
  <c r="F64" i="5"/>
  <c r="M63" i="5"/>
  <c r="F63" i="5"/>
  <c r="M62" i="5"/>
  <c r="F62" i="5"/>
  <c r="M61" i="5"/>
  <c r="F61" i="5"/>
  <c r="M60" i="5"/>
  <c r="F60" i="5"/>
  <c r="M59" i="5"/>
  <c r="F59" i="5"/>
  <c r="L58" i="5"/>
  <c r="M58" i="5" s="1"/>
  <c r="F58" i="5"/>
  <c r="M57" i="5"/>
  <c r="F57" i="5"/>
  <c r="M56" i="5"/>
  <c r="F56" i="5"/>
  <c r="M55" i="5"/>
  <c r="F55" i="5"/>
  <c r="M54" i="5"/>
  <c r="F54" i="5"/>
  <c r="L53" i="5"/>
  <c r="M53" i="5" s="1"/>
  <c r="F53" i="5"/>
  <c r="M52" i="5"/>
  <c r="F52" i="5"/>
  <c r="M51" i="5"/>
  <c r="F51" i="5"/>
  <c r="M50" i="5"/>
  <c r="F50" i="5"/>
  <c r="M49" i="5"/>
  <c r="F49" i="5"/>
  <c r="N48" i="5"/>
  <c r="M48" i="5"/>
  <c r="F48" i="5"/>
  <c r="M47" i="5"/>
  <c r="F47" i="5"/>
  <c r="M46" i="5"/>
  <c r="F46" i="5"/>
  <c r="M45" i="5"/>
  <c r="F45" i="5"/>
  <c r="M44" i="5"/>
  <c r="F44" i="5"/>
  <c r="M43" i="5"/>
  <c r="F43" i="5"/>
  <c r="F42" i="5"/>
  <c r="F41" i="5"/>
  <c r="F40" i="5"/>
  <c r="F39" i="5"/>
  <c r="F38" i="5"/>
  <c r="L37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L5" i="5"/>
  <c r="F5" i="5"/>
  <c r="F4" i="5"/>
  <c r="F3" i="5"/>
  <c r="K1" i="5"/>
  <c r="L1" i="5" s="1"/>
  <c r="M1" i="5" s="1"/>
  <c r="N1" i="5" s="1"/>
  <c r="B1" i="5"/>
  <c r="C1" i="5" s="1"/>
  <c r="F1" i="5" s="1"/>
  <c r="G1" i="5" s="1"/>
  <c r="N4097" i="4"/>
  <c r="N4098" i="4" s="1"/>
  <c r="N4068" i="4"/>
  <c r="N3991" i="4"/>
  <c r="N3992" i="4" s="1"/>
  <c r="L1509" i="4"/>
  <c r="L1504" i="4"/>
  <c r="M1504" i="4" s="1"/>
  <c r="N2028" i="4" s="1"/>
  <c r="L1503" i="4"/>
  <c r="M1503" i="4" s="1"/>
  <c r="M1518" i="4" s="1"/>
  <c r="L1501" i="4"/>
  <c r="J1500" i="4"/>
  <c r="J1499" i="4"/>
  <c r="L1497" i="4"/>
  <c r="L1498" i="4" s="1"/>
  <c r="I1497" i="4"/>
  <c r="M1496" i="4"/>
  <c r="M1493" i="4"/>
  <c r="F1493" i="4"/>
  <c r="M1492" i="4"/>
  <c r="F1492" i="4"/>
  <c r="M1491" i="4"/>
  <c r="F1491" i="4"/>
  <c r="M1490" i="4"/>
  <c r="F1490" i="4"/>
  <c r="M1489" i="4"/>
  <c r="F1489" i="4"/>
  <c r="M1488" i="4"/>
  <c r="F1488" i="4"/>
  <c r="M1487" i="4"/>
  <c r="F1487" i="4"/>
  <c r="M1486" i="4"/>
  <c r="F1486" i="4"/>
  <c r="M1485" i="4"/>
  <c r="F1485" i="4"/>
  <c r="M1484" i="4"/>
  <c r="F1484" i="4"/>
  <c r="M1483" i="4"/>
  <c r="F1483" i="4"/>
  <c r="M1482" i="4"/>
  <c r="F1482" i="4"/>
  <c r="M1481" i="4"/>
  <c r="F1481" i="4"/>
  <c r="M1480" i="4"/>
  <c r="F1480" i="4"/>
  <c r="M1479" i="4"/>
  <c r="F1479" i="4"/>
  <c r="M1478" i="4"/>
  <c r="F1478" i="4"/>
  <c r="M1477" i="4"/>
  <c r="F1477" i="4"/>
  <c r="M1476" i="4"/>
  <c r="F1476" i="4"/>
  <c r="M1475" i="4"/>
  <c r="F1475" i="4"/>
  <c r="M1474" i="4"/>
  <c r="F1474" i="4"/>
  <c r="M1473" i="4"/>
  <c r="F1473" i="4"/>
  <c r="M1472" i="4"/>
  <c r="F1472" i="4"/>
  <c r="M1471" i="4"/>
  <c r="F1471" i="4"/>
  <c r="M1470" i="4"/>
  <c r="F1470" i="4"/>
  <c r="M1469" i="4"/>
  <c r="F1469" i="4"/>
  <c r="M1468" i="4"/>
  <c r="F1468" i="4"/>
  <c r="M1467" i="4"/>
  <c r="F1467" i="4"/>
  <c r="M1466" i="4"/>
  <c r="F1466" i="4"/>
  <c r="M1465" i="4"/>
  <c r="F1465" i="4"/>
  <c r="M1464" i="4"/>
  <c r="F1464" i="4"/>
  <c r="M1463" i="4"/>
  <c r="F1463" i="4"/>
  <c r="M1462" i="4"/>
  <c r="F1462" i="4"/>
  <c r="M1461" i="4"/>
  <c r="F1461" i="4"/>
  <c r="M1460" i="4"/>
  <c r="F1460" i="4"/>
  <c r="M1459" i="4"/>
  <c r="F1459" i="4"/>
  <c r="M1458" i="4"/>
  <c r="F1458" i="4"/>
  <c r="M1457" i="4"/>
  <c r="F1457" i="4"/>
  <c r="M1456" i="4"/>
  <c r="F1456" i="4"/>
  <c r="M1455" i="4"/>
  <c r="F1455" i="4"/>
  <c r="M1454" i="4"/>
  <c r="F1454" i="4"/>
  <c r="M1453" i="4"/>
  <c r="F1453" i="4"/>
  <c r="M1452" i="4"/>
  <c r="F1452" i="4"/>
  <c r="M1451" i="4"/>
  <c r="F1451" i="4"/>
  <c r="M1450" i="4"/>
  <c r="F1450" i="4"/>
  <c r="M1449" i="4"/>
  <c r="F1449" i="4"/>
  <c r="M1448" i="4"/>
  <c r="F1448" i="4"/>
  <c r="M1447" i="4"/>
  <c r="F1447" i="4"/>
  <c r="M1446" i="4"/>
  <c r="F1446" i="4"/>
  <c r="M1445" i="4"/>
  <c r="F1445" i="4"/>
  <c r="M1444" i="4"/>
  <c r="F1444" i="4"/>
  <c r="M1443" i="4"/>
  <c r="F1443" i="4"/>
  <c r="M1442" i="4"/>
  <c r="F1442" i="4"/>
  <c r="M1441" i="4"/>
  <c r="F1441" i="4"/>
  <c r="M1440" i="4"/>
  <c r="F1440" i="4"/>
  <c r="M1439" i="4"/>
  <c r="F1439" i="4"/>
  <c r="M1438" i="4"/>
  <c r="F1438" i="4"/>
  <c r="M1437" i="4"/>
  <c r="F1437" i="4"/>
  <c r="M1436" i="4"/>
  <c r="F1436" i="4"/>
  <c r="M1435" i="4"/>
  <c r="F1435" i="4"/>
  <c r="M1434" i="4"/>
  <c r="F1434" i="4"/>
  <c r="M1433" i="4"/>
  <c r="F1433" i="4"/>
  <c r="M1432" i="4"/>
  <c r="F1432" i="4"/>
  <c r="M1431" i="4"/>
  <c r="F1431" i="4"/>
  <c r="M1430" i="4"/>
  <c r="F1430" i="4"/>
  <c r="M1429" i="4"/>
  <c r="F1429" i="4"/>
  <c r="M1428" i="4"/>
  <c r="F1428" i="4"/>
  <c r="M1427" i="4"/>
  <c r="F1427" i="4"/>
  <c r="M1426" i="4"/>
  <c r="F1426" i="4"/>
  <c r="M1425" i="4"/>
  <c r="F1425" i="4"/>
  <c r="M1424" i="4"/>
  <c r="F1424" i="4"/>
  <c r="M1423" i="4"/>
  <c r="F1423" i="4"/>
  <c r="M1422" i="4"/>
  <c r="F1422" i="4"/>
  <c r="M1421" i="4"/>
  <c r="F1421" i="4"/>
  <c r="M1420" i="4"/>
  <c r="F1420" i="4"/>
  <c r="M1419" i="4"/>
  <c r="F1419" i="4"/>
  <c r="M1418" i="4"/>
  <c r="F1418" i="4"/>
  <c r="M1417" i="4"/>
  <c r="F1417" i="4"/>
  <c r="M1416" i="4"/>
  <c r="F1416" i="4"/>
  <c r="M1415" i="4"/>
  <c r="F1415" i="4"/>
  <c r="M1414" i="4"/>
  <c r="F1414" i="4"/>
  <c r="M1413" i="4"/>
  <c r="F1413" i="4"/>
  <c r="M1412" i="4"/>
  <c r="F1412" i="4"/>
  <c r="M1411" i="4"/>
  <c r="F1411" i="4"/>
  <c r="M1410" i="4"/>
  <c r="F1410" i="4"/>
  <c r="M1409" i="4"/>
  <c r="F1409" i="4"/>
  <c r="M1408" i="4"/>
  <c r="F1408" i="4"/>
  <c r="M1407" i="4"/>
  <c r="F1407" i="4"/>
  <c r="M1406" i="4"/>
  <c r="F1406" i="4"/>
  <c r="M1405" i="4"/>
  <c r="F1405" i="4"/>
  <c r="M1404" i="4"/>
  <c r="F1404" i="4"/>
  <c r="M1403" i="4"/>
  <c r="F1403" i="4"/>
  <c r="M1402" i="4"/>
  <c r="F1402" i="4"/>
  <c r="M1401" i="4"/>
  <c r="F1401" i="4"/>
  <c r="M1400" i="4"/>
  <c r="F1400" i="4"/>
  <c r="M1399" i="4"/>
  <c r="F1399" i="4"/>
  <c r="M1398" i="4"/>
  <c r="F1398" i="4"/>
  <c r="M1397" i="4"/>
  <c r="F1397" i="4"/>
  <c r="M1396" i="4"/>
  <c r="F1396" i="4"/>
  <c r="M1395" i="4"/>
  <c r="F1395" i="4"/>
  <c r="M1394" i="4"/>
  <c r="F1394" i="4"/>
  <c r="M1393" i="4"/>
  <c r="F1393" i="4"/>
  <c r="M1392" i="4"/>
  <c r="F1392" i="4"/>
  <c r="M1391" i="4"/>
  <c r="F1391" i="4"/>
  <c r="M1390" i="4"/>
  <c r="F1390" i="4"/>
  <c r="M1389" i="4"/>
  <c r="F1389" i="4"/>
  <c r="M1388" i="4"/>
  <c r="F1388" i="4"/>
  <c r="M1387" i="4"/>
  <c r="F1387" i="4"/>
  <c r="M1386" i="4"/>
  <c r="F1386" i="4"/>
  <c r="M1385" i="4"/>
  <c r="F1385" i="4"/>
  <c r="M1384" i="4"/>
  <c r="F1384" i="4"/>
  <c r="M1383" i="4"/>
  <c r="F1383" i="4"/>
  <c r="M1382" i="4"/>
  <c r="F1382" i="4"/>
  <c r="M1381" i="4"/>
  <c r="F1381" i="4"/>
  <c r="M1380" i="4"/>
  <c r="F1380" i="4"/>
  <c r="M1379" i="4"/>
  <c r="F1379" i="4"/>
  <c r="M1378" i="4"/>
  <c r="F1378" i="4"/>
  <c r="M1377" i="4"/>
  <c r="F1377" i="4"/>
  <c r="M1376" i="4"/>
  <c r="F1376" i="4"/>
  <c r="M1375" i="4"/>
  <c r="F1375" i="4"/>
  <c r="M1374" i="4"/>
  <c r="F1374" i="4"/>
  <c r="M1373" i="4"/>
  <c r="F1373" i="4"/>
  <c r="M1372" i="4"/>
  <c r="F1372" i="4"/>
  <c r="M1371" i="4"/>
  <c r="F1371" i="4"/>
  <c r="M1370" i="4"/>
  <c r="F1370" i="4"/>
  <c r="M1369" i="4"/>
  <c r="F1369" i="4"/>
  <c r="M1368" i="4"/>
  <c r="F1368" i="4"/>
  <c r="M1367" i="4"/>
  <c r="F1367" i="4"/>
  <c r="M1366" i="4"/>
  <c r="F1366" i="4"/>
  <c r="M1365" i="4"/>
  <c r="F1365" i="4"/>
  <c r="M1364" i="4"/>
  <c r="F1364" i="4"/>
  <c r="M1363" i="4"/>
  <c r="F1363" i="4"/>
  <c r="M1362" i="4"/>
  <c r="F1362" i="4"/>
  <c r="M1361" i="4"/>
  <c r="F1361" i="4"/>
  <c r="M1360" i="4"/>
  <c r="F1360" i="4"/>
  <c r="M1359" i="4"/>
  <c r="F1359" i="4"/>
  <c r="M1358" i="4"/>
  <c r="F1358" i="4"/>
  <c r="M1357" i="4"/>
  <c r="F1357" i="4"/>
  <c r="M1356" i="4"/>
  <c r="F1356" i="4"/>
  <c r="M1355" i="4"/>
  <c r="F1355" i="4"/>
  <c r="M1354" i="4"/>
  <c r="F1354" i="4"/>
  <c r="M1353" i="4"/>
  <c r="F1353" i="4"/>
  <c r="M1352" i="4"/>
  <c r="F1352" i="4"/>
  <c r="M1351" i="4"/>
  <c r="F1351" i="4"/>
  <c r="M1350" i="4"/>
  <c r="F1350" i="4"/>
  <c r="M1349" i="4"/>
  <c r="F1349" i="4"/>
  <c r="M1348" i="4"/>
  <c r="F1348" i="4"/>
  <c r="M1347" i="4"/>
  <c r="F1347" i="4"/>
  <c r="M1346" i="4"/>
  <c r="F1346" i="4"/>
  <c r="M1345" i="4"/>
  <c r="F1345" i="4"/>
  <c r="M1344" i="4"/>
  <c r="F1344" i="4"/>
  <c r="M1343" i="4"/>
  <c r="F1343" i="4"/>
  <c r="M1342" i="4"/>
  <c r="F1342" i="4"/>
  <c r="M1341" i="4"/>
  <c r="F1341" i="4"/>
  <c r="M1340" i="4"/>
  <c r="F1340" i="4"/>
  <c r="M1339" i="4"/>
  <c r="F1339" i="4"/>
  <c r="M1338" i="4"/>
  <c r="F1338" i="4"/>
  <c r="M1337" i="4"/>
  <c r="F1337" i="4"/>
  <c r="M1336" i="4"/>
  <c r="F1336" i="4"/>
  <c r="M1335" i="4"/>
  <c r="F1335" i="4"/>
  <c r="M1334" i="4"/>
  <c r="F1334" i="4"/>
  <c r="M1333" i="4"/>
  <c r="F1333" i="4"/>
  <c r="M1332" i="4"/>
  <c r="F1332" i="4"/>
  <c r="M1331" i="4"/>
  <c r="F1331" i="4"/>
  <c r="M1330" i="4"/>
  <c r="F1330" i="4"/>
  <c r="M1329" i="4"/>
  <c r="F1329" i="4"/>
  <c r="M1328" i="4"/>
  <c r="F1328" i="4"/>
  <c r="M1327" i="4"/>
  <c r="F1327" i="4"/>
  <c r="M1326" i="4"/>
  <c r="F1326" i="4"/>
  <c r="M1325" i="4"/>
  <c r="F1325" i="4"/>
  <c r="M1324" i="4"/>
  <c r="F1324" i="4"/>
  <c r="M1323" i="4"/>
  <c r="F1323" i="4"/>
  <c r="M1322" i="4"/>
  <c r="F1322" i="4"/>
  <c r="M1321" i="4"/>
  <c r="F1321" i="4"/>
  <c r="M1320" i="4"/>
  <c r="F1320" i="4"/>
  <c r="M1319" i="4"/>
  <c r="F1319" i="4"/>
  <c r="M1318" i="4"/>
  <c r="F1318" i="4"/>
  <c r="M1317" i="4"/>
  <c r="F1317" i="4"/>
  <c r="M1316" i="4"/>
  <c r="F1316" i="4"/>
  <c r="M1315" i="4"/>
  <c r="F1315" i="4"/>
  <c r="M1314" i="4"/>
  <c r="F1314" i="4"/>
  <c r="M1313" i="4"/>
  <c r="F1313" i="4"/>
  <c r="M1312" i="4"/>
  <c r="F1312" i="4"/>
  <c r="M1311" i="4"/>
  <c r="F1311" i="4"/>
  <c r="M1310" i="4"/>
  <c r="F1310" i="4"/>
  <c r="M1309" i="4"/>
  <c r="F1309" i="4"/>
  <c r="M1308" i="4"/>
  <c r="F1308" i="4"/>
  <c r="M1307" i="4"/>
  <c r="F1307" i="4"/>
  <c r="M1306" i="4"/>
  <c r="F1306" i="4"/>
  <c r="M1305" i="4"/>
  <c r="F1305" i="4"/>
  <c r="M1304" i="4"/>
  <c r="F1304" i="4"/>
  <c r="M1303" i="4"/>
  <c r="F1303" i="4"/>
  <c r="M1302" i="4"/>
  <c r="F1302" i="4"/>
  <c r="M1301" i="4"/>
  <c r="F1301" i="4"/>
  <c r="M1300" i="4"/>
  <c r="F1300" i="4"/>
  <c r="M1299" i="4"/>
  <c r="F1299" i="4"/>
  <c r="M1298" i="4"/>
  <c r="F1298" i="4"/>
  <c r="M1297" i="4"/>
  <c r="F1297" i="4"/>
  <c r="M1296" i="4"/>
  <c r="F1296" i="4"/>
  <c r="M1295" i="4"/>
  <c r="F1295" i="4"/>
  <c r="M1294" i="4"/>
  <c r="F1294" i="4"/>
  <c r="M1293" i="4"/>
  <c r="F1293" i="4"/>
  <c r="M1292" i="4"/>
  <c r="F1292" i="4"/>
  <c r="M1291" i="4"/>
  <c r="F1291" i="4"/>
  <c r="M1290" i="4"/>
  <c r="F1290" i="4"/>
  <c r="M1289" i="4"/>
  <c r="F1289" i="4"/>
  <c r="M1288" i="4"/>
  <c r="F1288" i="4"/>
  <c r="M1287" i="4"/>
  <c r="F1287" i="4"/>
  <c r="M1286" i="4"/>
  <c r="F1286" i="4"/>
  <c r="M1285" i="4"/>
  <c r="F1285" i="4"/>
  <c r="M1284" i="4"/>
  <c r="F1284" i="4"/>
  <c r="M1283" i="4"/>
  <c r="F1283" i="4"/>
  <c r="M1282" i="4"/>
  <c r="F1282" i="4"/>
  <c r="M1281" i="4"/>
  <c r="F1281" i="4"/>
  <c r="M1280" i="4"/>
  <c r="F1280" i="4"/>
  <c r="M1279" i="4"/>
  <c r="F1279" i="4"/>
  <c r="M1278" i="4"/>
  <c r="F1278" i="4"/>
  <c r="M1277" i="4"/>
  <c r="F1277" i="4"/>
  <c r="M1276" i="4"/>
  <c r="F1276" i="4"/>
  <c r="M1275" i="4"/>
  <c r="F1275" i="4"/>
  <c r="M1274" i="4"/>
  <c r="F1274" i="4"/>
  <c r="M1273" i="4"/>
  <c r="F1273" i="4"/>
  <c r="M1272" i="4"/>
  <c r="F1272" i="4"/>
  <c r="M1271" i="4"/>
  <c r="F1271" i="4"/>
  <c r="M1270" i="4"/>
  <c r="F1270" i="4"/>
  <c r="M1269" i="4"/>
  <c r="F1269" i="4"/>
  <c r="M1268" i="4"/>
  <c r="F1268" i="4"/>
  <c r="M1267" i="4"/>
  <c r="F1267" i="4"/>
  <c r="M1266" i="4"/>
  <c r="F1266" i="4"/>
  <c r="M1265" i="4"/>
  <c r="F1265" i="4"/>
  <c r="M1264" i="4"/>
  <c r="F1264" i="4"/>
  <c r="M1263" i="4"/>
  <c r="F1263" i="4"/>
  <c r="M1262" i="4"/>
  <c r="F1262" i="4"/>
  <c r="M1261" i="4"/>
  <c r="F1261" i="4"/>
  <c r="M1260" i="4"/>
  <c r="F1260" i="4"/>
  <c r="M1259" i="4"/>
  <c r="F1259" i="4"/>
  <c r="M1258" i="4"/>
  <c r="F1258" i="4"/>
  <c r="M1257" i="4"/>
  <c r="F1257" i="4"/>
  <c r="M1256" i="4"/>
  <c r="F1256" i="4"/>
  <c r="M1255" i="4"/>
  <c r="F1255" i="4"/>
  <c r="M1254" i="4"/>
  <c r="F1254" i="4"/>
  <c r="M1253" i="4"/>
  <c r="F1253" i="4"/>
  <c r="M1252" i="4"/>
  <c r="F1252" i="4"/>
  <c r="M1251" i="4"/>
  <c r="F1251" i="4"/>
  <c r="M1250" i="4"/>
  <c r="F1250" i="4"/>
  <c r="M1249" i="4"/>
  <c r="F1249" i="4"/>
  <c r="M1248" i="4"/>
  <c r="F1248" i="4"/>
  <c r="M1247" i="4"/>
  <c r="F1247" i="4"/>
  <c r="M1246" i="4"/>
  <c r="F1246" i="4"/>
  <c r="M1245" i="4"/>
  <c r="F1245" i="4"/>
  <c r="M1244" i="4"/>
  <c r="F1244" i="4"/>
  <c r="M1243" i="4"/>
  <c r="F1243" i="4"/>
  <c r="M1242" i="4"/>
  <c r="F1242" i="4"/>
  <c r="M1241" i="4"/>
  <c r="F1241" i="4"/>
  <c r="M1240" i="4"/>
  <c r="F1240" i="4"/>
  <c r="M1239" i="4"/>
  <c r="F1239" i="4"/>
  <c r="M1238" i="4"/>
  <c r="F1238" i="4"/>
  <c r="M1237" i="4"/>
  <c r="F1237" i="4"/>
  <c r="M1236" i="4"/>
  <c r="F1236" i="4"/>
  <c r="M1235" i="4"/>
  <c r="F1235" i="4"/>
  <c r="M1234" i="4"/>
  <c r="F1234" i="4"/>
  <c r="M1233" i="4"/>
  <c r="F1233" i="4"/>
  <c r="M1232" i="4"/>
  <c r="F1232" i="4"/>
  <c r="M1231" i="4"/>
  <c r="F1231" i="4"/>
  <c r="M1230" i="4"/>
  <c r="F1230" i="4"/>
  <c r="M1229" i="4"/>
  <c r="F1229" i="4"/>
  <c r="M1228" i="4"/>
  <c r="F1228" i="4"/>
  <c r="M1227" i="4"/>
  <c r="F1227" i="4"/>
  <c r="M1226" i="4"/>
  <c r="F1226" i="4"/>
  <c r="M1225" i="4"/>
  <c r="F1225" i="4"/>
  <c r="M1224" i="4"/>
  <c r="F1224" i="4"/>
  <c r="M1223" i="4"/>
  <c r="F1223" i="4"/>
  <c r="M1222" i="4"/>
  <c r="F1222" i="4"/>
  <c r="M1221" i="4"/>
  <c r="F1221" i="4"/>
  <c r="M1220" i="4"/>
  <c r="F1220" i="4"/>
  <c r="M1219" i="4"/>
  <c r="F1219" i="4"/>
  <c r="M1218" i="4"/>
  <c r="F1218" i="4"/>
  <c r="M1217" i="4"/>
  <c r="F1217" i="4"/>
  <c r="M1216" i="4"/>
  <c r="F1216" i="4"/>
  <c r="M1215" i="4"/>
  <c r="F1215" i="4"/>
  <c r="M1214" i="4"/>
  <c r="F1214" i="4"/>
  <c r="M1213" i="4"/>
  <c r="F1213" i="4"/>
  <c r="M1212" i="4"/>
  <c r="F1212" i="4"/>
  <c r="M1211" i="4"/>
  <c r="F1211" i="4"/>
  <c r="M1210" i="4"/>
  <c r="F1210" i="4"/>
  <c r="M1209" i="4"/>
  <c r="F1209" i="4"/>
  <c r="M1208" i="4"/>
  <c r="F1208" i="4"/>
  <c r="M1207" i="4"/>
  <c r="F1207" i="4"/>
  <c r="M1206" i="4"/>
  <c r="F1206" i="4"/>
  <c r="M1205" i="4"/>
  <c r="F1205" i="4"/>
  <c r="M1204" i="4"/>
  <c r="F1204" i="4"/>
  <c r="M1203" i="4"/>
  <c r="F1203" i="4"/>
  <c r="M1202" i="4"/>
  <c r="F1202" i="4"/>
  <c r="M1201" i="4"/>
  <c r="F1201" i="4"/>
  <c r="M1200" i="4"/>
  <c r="F1200" i="4"/>
  <c r="M1199" i="4"/>
  <c r="F1199" i="4"/>
  <c r="M1198" i="4"/>
  <c r="F1198" i="4"/>
  <c r="M1197" i="4"/>
  <c r="F1197" i="4"/>
  <c r="M1196" i="4"/>
  <c r="F1196" i="4"/>
  <c r="M1195" i="4"/>
  <c r="F1195" i="4"/>
  <c r="M1194" i="4"/>
  <c r="F1194" i="4"/>
  <c r="M1193" i="4"/>
  <c r="F1193" i="4"/>
  <c r="M1192" i="4"/>
  <c r="F1192" i="4"/>
  <c r="M1191" i="4"/>
  <c r="F1191" i="4"/>
  <c r="M1190" i="4"/>
  <c r="F1190" i="4"/>
  <c r="M1189" i="4"/>
  <c r="F1189" i="4"/>
  <c r="M1188" i="4"/>
  <c r="F1188" i="4"/>
  <c r="M1187" i="4"/>
  <c r="F1187" i="4"/>
  <c r="M1186" i="4"/>
  <c r="F1186" i="4"/>
  <c r="M1185" i="4"/>
  <c r="F1185" i="4"/>
  <c r="M1184" i="4"/>
  <c r="F1184" i="4"/>
  <c r="M1183" i="4"/>
  <c r="F1183" i="4"/>
  <c r="M1182" i="4"/>
  <c r="F1182" i="4"/>
  <c r="M1181" i="4"/>
  <c r="F1181" i="4"/>
  <c r="M1180" i="4"/>
  <c r="F1180" i="4"/>
  <c r="M1179" i="4"/>
  <c r="F1179" i="4"/>
  <c r="M1178" i="4"/>
  <c r="F1178" i="4"/>
  <c r="M1177" i="4"/>
  <c r="F1177" i="4"/>
  <c r="M1176" i="4"/>
  <c r="F1176" i="4"/>
  <c r="M1175" i="4"/>
  <c r="F1175" i="4"/>
  <c r="M1174" i="4"/>
  <c r="F1174" i="4"/>
  <c r="M1173" i="4"/>
  <c r="F1173" i="4"/>
  <c r="M1172" i="4"/>
  <c r="F1172" i="4"/>
  <c r="M1171" i="4"/>
  <c r="F1171" i="4"/>
  <c r="M1170" i="4"/>
  <c r="F1170" i="4"/>
  <c r="M1169" i="4"/>
  <c r="F1169" i="4"/>
  <c r="M1168" i="4"/>
  <c r="F1168" i="4"/>
  <c r="M1167" i="4"/>
  <c r="F1167" i="4"/>
  <c r="M1166" i="4"/>
  <c r="F1166" i="4"/>
  <c r="M1165" i="4"/>
  <c r="F1165" i="4"/>
  <c r="M1164" i="4"/>
  <c r="F1164" i="4"/>
  <c r="M1163" i="4"/>
  <c r="F1163" i="4"/>
  <c r="M1162" i="4"/>
  <c r="F1162" i="4"/>
  <c r="M1161" i="4"/>
  <c r="F1161" i="4"/>
  <c r="M1160" i="4"/>
  <c r="F1160" i="4"/>
  <c r="M1159" i="4"/>
  <c r="F1159" i="4"/>
  <c r="M1158" i="4"/>
  <c r="F1158" i="4"/>
  <c r="M1157" i="4"/>
  <c r="F1157" i="4"/>
  <c r="M1156" i="4"/>
  <c r="F1156" i="4"/>
  <c r="M1155" i="4"/>
  <c r="F1155" i="4"/>
  <c r="M1154" i="4"/>
  <c r="F1154" i="4"/>
  <c r="M1153" i="4"/>
  <c r="F1153" i="4"/>
  <c r="M1152" i="4"/>
  <c r="F1152" i="4"/>
  <c r="M1151" i="4"/>
  <c r="F1151" i="4"/>
  <c r="M1150" i="4"/>
  <c r="F1150" i="4"/>
  <c r="M1149" i="4"/>
  <c r="F1149" i="4"/>
  <c r="M1148" i="4"/>
  <c r="F1148" i="4"/>
  <c r="M1147" i="4"/>
  <c r="F1147" i="4"/>
  <c r="M1146" i="4"/>
  <c r="F1146" i="4"/>
  <c r="M1145" i="4"/>
  <c r="F1145" i="4"/>
  <c r="M1144" i="4"/>
  <c r="F1144" i="4"/>
  <c r="M1143" i="4"/>
  <c r="F1143" i="4"/>
  <c r="M1142" i="4"/>
  <c r="F1142" i="4"/>
  <c r="M1141" i="4"/>
  <c r="F1141" i="4"/>
  <c r="M1140" i="4"/>
  <c r="F1140" i="4"/>
  <c r="M1139" i="4"/>
  <c r="F1139" i="4"/>
  <c r="M1138" i="4"/>
  <c r="F1138" i="4"/>
  <c r="M1137" i="4"/>
  <c r="F1137" i="4"/>
  <c r="M1136" i="4"/>
  <c r="F1136" i="4"/>
  <c r="M1135" i="4"/>
  <c r="F1135" i="4"/>
  <c r="M1134" i="4"/>
  <c r="F1134" i="4"/>
  <c r="M1133" i="4"/>
  <c r="F1133" i="4"/>
  <c r="M1132" i="4"/>
  <c r="F1132" i="4"/>
  <c r="M1131" i="4"/>
  <c r="F1131" i="4"/>
  <c r="M1130" i="4"/>
  <c r="F1130" i="4"/>
  <c r="M1129" i="4"/>
  <c r="F1129" i="4"/>
  <c r="M1128" i="4"/>
  <c r="F1128" i="4"/>
  <c r="M1127" i="4"/>
  <c r="F1127" i="4"/>
  <c r="M1126" i="4"/>
  <c r="F1126" i="4"/>
  <c r="M1125" i="4"/>
  <c r="F1125" i="4"/>
  <c r="M1124" i="4"/>
  <c r="F1124" i="4"/>
  <c r="M1123" i="4"/>
  <c r="F1123" i="4"/>
  <c r="M1122" i="4"/>
  <c r="F1122" i="4"/>
  <c r="M1121" i="4"/>
  <c r="F1121" i="4"/>
  <c r="M1120" i="4"/>
  <c r="F1120" i="4"/>
  <c r="M1119" i="4"/>
  <c r="F1119" i="4"/>
  <c r="M1118" i="4"/>
  <c r="F1118" i="4"/>
  <c r="M1117" i="4"/>
  <c r="F1117" i="4"/>
  <c r="M1116" i="4"/>
  <c r="F1116" i="4"/>
  <c r="M1115" i="4"/>
  <c r="F1115" i="4"/>
  <c r="M1114" i="4"/>
  <c r="F1114" i="4"/>
  <c r="M1113" i="4"/>
  <c r="F1113" i="4"/>
  <c r="M1112" i="4"/>
  <c r="F1112" i="4"/>
  <c r="M1111" i="4"/>
  <c r="F1111" i="4"/>
  <c r="M1110" i="4"/>
  <c r="F1110" i="4"/>
  <c r="M1109" i="4"/>
  <c r="F1109" i="4"/>
  <c r="M1108" i="4"/>
  <c r="F1108" i="4"/>
  <c r="M1107" i="4"/>
  <c r="F1107" i="4"/>
  <c r="M1106" i="4"/>
  <c r="F1106" i="4"/>
  <c r="M1105" i="4"/>
  <c r="F1105" i="4"/>
  <c r="M1104" i="4"/>
  <c r="F1104" i="4"/>
  <c r="M1103" i="4"/>
  <c r="F1103" i="4"/>
  <c r="M1102" i="4"/>
  <c r="F1102" i="4"/>
  <c r="M1101" i="4"/>
  <c r="F1101" i="4"/>
  <c r="M1100" i="4"/>
  <c r="F1100" i="4"/>
  <c r="M1099" i="4"/>
  <c r="F1099" i="4"/>
  <c r="M1098" i="4"/>
  <c r="F1098" i="4"/>
  <c r="M1097" i="4"/>
  <c r="F1097" i="4"/>
  <c r="M1096" i="4"/>
  <c r="F1096" i="4"/>
  <c r="M1095" i="4"/>
  <c r="F1095" i="4"/>
  <c r="M1094" i="4"/>
  <c r="F1094" i="4"/>
  <c r="M1093" i="4"/>
  <c r="F1093" i="4"/>
  <c r="M1092" i="4"/>
  <c r="F1092" i="4"/>
  <c r="M1091" i="4"/>
  <c r="F1091" i="4"/>
  <c r="M1090" i="4"/>
  <c r="F1090" i="4"/>
  <c r="M1089" i="4"/>
  <c r="F1089" i="4"/>
  <c r="M1088" i="4"/>
  <c r="F1088" i="4"/>
  <c r="M1087" i="4"/>
  <c r="F1087" i="4"/>
  <c r="M1086" i="4"/>
  <c r="F1086" i="4"/>
  <c r="M1085" i="4"/>
  <c r="F1085" i="4"/>
  <c r="M1084" i="4"/>
  <c r="F1084" i="4"/>
  <c r="M1083" i="4"/>
  <c r="F1083" i="4"/>
  <c r="M1082" i="4"/>
  <c r="F1082" i="4"/>
  <c r="M1081" i="4"/>
  <c r="F1081" i="4"/>
  <c r="M1080" i="4"/>
  <c r="F1080" i="4"/>
  <c r="M1079" i="4"/>
  <c r="F1079" i="4"/>
  <c r="M1078" i="4"/>
  <c r="F1078" i="4"/>
  <c r="M1077" i="4"/>
  <c r="F1077" i="4"/>
  <c r="M1076" i="4"/>
  <c r="F1076" i="4"/>
  <c r="M1075" i="4"/>
  <c r="F1075" i="4"/>
  <c r="M1074" i="4"/>
  <c r="F1074" i="4"/>
  <c r="M1073" i="4"/>
  <c r="F1073" i="4"/>
  <c r="M1072" i="4"/>
  <c r="F1072" i="4"/>
  <c r="M1071" i="4"/>
  <c r="F1071" i="4"/>
  <c r="M1070" i="4"/>
  <c r="F1070" i="4"/>
  <c r="M1069" i="4"/>
  <c r="F1069" i="4"/>
  <c r="M1068" i="4"/>
  <c r="F1068" i="4"/>
  <c r="M1067" i="4"/>
  <c r="F1067" i="4"/>
  <c r="M1066" i="4"/>
  <c r="F1066" i="4"/>
  <c r="M1065" i="4"/>
  <c r="F1065" i="4"/>
  <c r="M1064" i="4"/>
  <c r="F1064" i="4"/>
  <c r="M1063" i="4"/>
  <c r="F1063" i="4"/>
  <c r="M1062" i="4"/>
  <c r="F1062" i="4"/>
  <c r="M1061" i="4"/>
  <c r="F1061" i="4"/>
  <c r="M1060" i="4"/>
  <c r="F1060" i="4"/>
  <c r="M1059" i="4"/>
  <c r="F1059" i="4"/>
  <c r="M1058" i="4"/>
  <c r="F1058" i="4"/>
  <c r="M1057" i="4"/>
  <c r="F1057" i="4"/>
  <c r="M1056" i="4"/>
  <c r="F1056" i="4"/>
  <c r="M1055" i="4"/>
  <c r="F1055" i="4"/>
  <c r="M1054" i="4"/>
  <c r="F1054" i="4"/>
  <c r="M1053" i="4"/>
  <c r="F1053" i="4"/>
  <c r="M1052" i="4"/>
  <c r="F1052" i="4"/>
  <c r="M1051" i="4"/>
  <c r="F1051" i="4"/>
  <c r="M1050" i="4"/>
  <c r="F1050" i="4"/>
  <c r="M1049" i="4"/>
  <c r="F1049" i="4"/>
  <c r="M1048" i="4"/>
  <c r="F1048" i="4"/>
  <c r="M1047" i="4"/>
  <c r="F1047" i="4"/>
  <c r="M1046" i="4"/>
  <c r="F1046" i="4"/>
  <c r="M1045" i="4"/>
  <c r="F1045" i="4"/>
  <c r="M1044" i="4"/>
  <c r="F1044" i="4"/>
  <c r="M1043" i="4"/>
  <c r="F1043" i="4"/>
  <c r="M1042" i="4"/>
  <c r="F1042" i="4"/>
  <c r="M1041" i="4"/>
  <c r="F1041" i="4"/>
  <c r="M1040" i="4"/>
  <c r="F1040" i="4"/>
  <c r="M1039" i="4"/>
  <c r="F1039" i="4"/>
  <c r="M1038" i="4"/>
  <c r="F1038" i="4"/>
  <c r="M1037" i="4"/>
  <c r="F1037" i="4"/>
  <c r="M1036" i="4"/>
  <c r="F1036" i="4"/>
  <c r="M1035" i="4"/>
  <c r="F1035" i="4"/>
  <c r="M1034" i="4"/>
  <c r="F1034" i="4"/>
  <c r="M1033" i="4"/>
  <c r="F1033" i="4"/>
  <c r="M1032" i="4"/>
  <c r="F1032" i="4"/>
  <c r="M1031" i="4"/>
  <c r="F1031" i="4"/>
  <c r="M1030" i="4"/>
  <c r="F1030" i="4"/>
  <c r="M1029" i="4"/>
  <c r="F1029" i="4"/>
  <c r="M1028" i="4"/>
  <c r="F1028" i="4"/>
  <c r="M1027" i="4"/>
  <c r="F1027" i="4"/>
  <c r="M1026" i="4"/>
  <c r="F1026" i="4"/>
  <c r="M1025" i="4"/>
  <c r="F1025" i="4"/>
  <c r="M1024" i="4"/>
  <c r="F1024" i="4"/>
  <c r="M1023" i="4"/>
  <c r="F1023" i="4"/>
  <c r="M1022" i="4"/>
  <c r="F1022" i="4"/>
  <c r="M1021" i="4"/>
  <c r="F1021" i="4"/>
  <c r="M1020" i="4"/>
  <c r="F1020" i="4"/>
  <c r="M1019" i="4"/>
  <c r="F1019" i="4"/>
  <c r="M1018" i="4"/>
  <c r="F1018" i="4"/>
  <c r="M1017" i="4"/>
  <c r="F1017" i="4"/>
  <c r="M1016" i="4"/>
  <c r="F1016" i="4"/>
  <c r="M1015" i="4"/>
  <c r="F1015" i="4"/>
  <c r="M1014" i="4"/>
  <c r="F1014" i="4"/>
  <c r="M1013" i="4"/>
  <c r="F1013" i="4"/>
  <c r="M1012" i="4"/>
  <c r="F1012" i="4"/>
  <c r="M1011" i="4"/>
  <c r="F1011" i="4"/>
  <c r="M1010" i="4"/>
  <c r="F1010" i="4"/>
  <c r="M1009" i="4"/>
  <c r="F1009" i="4"/>
  <c r="M1008" i="4"/>
  <c r="F1008" i="4"/>
  <c r="M1007" i="4"/>
  <c r="F1007" i="4"/>
  <c r="O1006" i="4"/>
  <c r="M1006" i="4"/>
  <c r="F1006" i="4"/>
  <c r="M1005" i="4"/>
  <c r="F1005" i="4"/>
  <c r="M1004" i="4"/>
  <c r="F1004" i="4"/>
  <c r="M1003" i="4"/>
  <c r="F1003" i="4"/>
  <c r="M1002" i="4"/>
  <c r="F1002" i="4"/>
  <c r="M1001" i="4"/>
  <c r="F1001" i="4"/>
  <c r="M1000" i="4"/>
  <c r="F1000" i="4"/>
  <c r="M999" i="4"/>
  <c r="F999" i="4"/>
  <c r="M998" i="4"/>
  <c r="F998" i="4"/>
  <c r="M997" i="4"/>
  <c r="F997" i="4"/>
  <c r="M996" i="4"/>
  <c r="F996" i="4"/>
  <c r="O995" i="4"/>
  <c r="M995" i="4"/>
  <c r="F995" i="4"/>
  <c r="M994" i="4"/>
  <c r="F994" i="4"/>
  <c r="M993" i="4"/>
  <c r="F993" i="4"/>
  <c r="M992" i="4"/>
  <c r="F992" i="4"/>
  <c r="M991" i="4"/>
  <c r="F991" i="4"/>
  <c r="M990" i="4"/>
  <c r="F990" i="4"/>
  <c r="M989" i="4"/>
  <c r="F989" i="4"/>
  <c r="M988" i="4"/>
  <c r="F988" i="4"/>
  <c r="M987" i="4"/>
  <c r="F987" i="4"/>
  <c r="M986" i="4"/>
  <c r="F986" i="4"/>
  <c r="M985" i="4"/>
  <c r="F985" i="4"/>
  <c r="M984" i="4"/>
  <c r="F984" i="4"/>
  <c r="M983" i="4"/>
  <c r="F983" i="4"/>
  <c r="M982" i="4"/>
  <c r="F982" i="4"/>
  <c r="M981" i="4"/>
  <c r="F981" i="4"/>
  <c r="M980" i="4"/>
  <c r="F980" i="4"/>
  <c r="M979" i="4"/>
  <c r="F979" i="4"/>
  <c r="M978" i="4"/>
  <c r="F978" i="4"/>
  <c r="M977" i="4"/>
  <c r="F977" i="4"/>
  <c r="M976" i="4"/>
  <c r="F976" i="4"/>
  <c r="M975" i="4"/>
  <c r="F975" i="4"/>
  <c r="M974" i="4"/>
  <c r="F974" i="4"/>
  <c r="M973" i="4"/>
  <c r="F973" i="4"/>
  <c r="M972" i="4"/>
  <c r="F972" i="4"/>
  <c r="M971" i="4"/>
  <c r="F971" i="4"/>
  <c r="M970" i="4"/>
  <c r="F970" i="4"/>
  <c r="M969" i="4"/>
  <c r="F969" i="4"/>
  <c r="M968" i="4"/>
  <c r="F968" i="4"/>
  <c r="M967" i="4"/>
  <c r="F967" i="4"/>
  <c r="M966" i="4"/>
  <c r="F966" i="4"/>
  <c r="M965" i="4"/>
  <c r="F965" i="4"/>
  <c r="M964" i="4"/>
  <c r="F964" i="4"/>
  <c r="M963" i="4"/>
  <c r="F963" i="4"/>
  <c r="M962" i="4"/>
  <c r="F962" i="4"/>
  <c r="M961" i="4"/>
  <c r="F961" i="4"/>
  <c r="M960" i="4"/>
  <c r="F960" i="4"/>
  <c r="M959" i="4"/>
  <c r="F959" i="4"/>
  <c r="M958" i="4"/>
  <c r="F958" i="4"/>
  <c r="M957" i="4"/>
  <c r="F957" i="4"/>
  <c r="M956" i="4"/>
  <c r="F956" i="4"/>
  <c r="M955" i="4"/>
  <c r="F955" i="4"/>
  <c r="M954" i="4"/>
  <c r="F954" i="4"/>
  <c r="M953" i="4"/>
  <c r="F953" i="4"/>
  <c r="M952" i="4"/>
  <c r="F952" i="4"/>
  <c r="M951" i="4"/>
  <c r="F951" i="4"/>
  <c r="M950" i="4"/>
  <c r="F950" i="4"/>
  <c r="M949" i="4"/>
  <c r="F949" i="4"/>
  <c r="M948" i="4"/>
  <c r="F948" i="4"/>
  <c r="M947" i="4"/>
  <c r="F947" i="4"/>
  <c r="M946" i="4"/>
  <c r="F946" i="4"/>
  <c r="M945" i="4"/>
  <c r="F945" i="4"/>
  <c r="M944" i="4"/>
  <c r="F944" i="4"/>
  <c r="M943" i="4"/>
  <c r="F943" i="4"/>
  <c r="M942" i="4"/>
  <c r="F942" i="4"/>
  <c r="M941" i="4"/>
  <c r="F941" i="4"/>
  <c r="M940" i="4"/>
  <c r="F940" i="4"/>
  <c r="M939" i="4"/>
  <c r="F939" i="4"/>
  <c r="M938" i="4"/>
  <c r="F938" i="4"/>
  <c r="M937" i="4"/>
  <c r="F937" i="4"/>
  <c r="M936" i="4"/>
  <c r="F936" i="4"/>
  <c r="M935" i="4"/>
  <c r="F935" i="4"/>
  <c r="M934" i="4"/>
  <c r="F934" i="4"/>
  <c r="M933" i="4"/>
  <c r="F933" i="4"/>
  <c r="M932" i="4"/>
  <c r="F932" i="4"/>
  <c r="M931" i="4"/>
  <c r="F931" i="4"/>
  <c r="M930" i="4"/>
  <c r="F930" i="4"/>
  <c r="M929" i="4"/>
  <c r="F929" i="4"/>
  <c r="M928" i="4"/>
  <c r="F928" i="4"/>
  <c r="M927" i="4"/>
  <c r="F927" i="4"/>
  <c r="M926" i="4"/>
  <c r="F926" i="4"/>
  <c r="M925" i="4"/>
  <c r="F925" i="4"/>
  <c r="M924" i="4"/>
  <c r="F924" i="4"/>
  <c r="M923" i="4"/>
  <c r="F923" i="4"/>
  <c r="N922" i="4"/>
  <c r="M922" i="4"/>
  <c r="F922" i="4"/>
  <c r="N921" i="4"/>
  <c r="M921" i="4"/>
  <c r="F921" i="4"/>
  <c r="N920" i="4"/>
  <c r="M920" i="4"/>
  <c r="F920" i="4"/>
  <c r="M919" i="4"/>
  <c r="F919" i="4"/>
  <c r="M918" i="4"/>
  <c r="F918" i="4"/>
  <c r="M917" i="4"/>
  <c r="F917" i="4"/>
  <c r="M916" i="4"/>
  <c r="F916" i="4"/>
  <c r="M915" i="4"/>
  <c r="F915" i="4"/>
  <c r="M914" i="4"/>
  <c r="F914" i="4"/>
  <c r="M913" i="4"/>
  <c r="F913" i="4"/>
  <c r="M912" i="4"/>
  <c r="F912" i="4"/>
  <c r="M911" i="4"/>
  <c r="F911" i="4"/>
  <c r="M910" i="4"/>
  <c r="F910" i="4"/>
  <c r="M909" i="4"/>
  <c r="F909" i="4"/>
  <c r="M908" i="4"/>
  <c r="F908" i="4"/>
  <c r="M907" i="4"/>
  <c r="F907" i="4"/>
  <c r="M906" i="4"/>
  <c r="F906" i="4"/>
  <c r="M905" i="4"/>
  <c r="F905" i="4"/>
  <c r="M904" i="4"/>
  <c r="F904" i="4"/>
  <c r="M903" i="4"/>
  <c r="F903" i="4"/>
  <c r="M902" i="4"/>
  <c r="F902" i="4"/>
  <c r="M901" i="4"/>
  <c r="F901" i="4"/>
  <c r="M900" i="4"/>
  <c r="F900" i="4"/>
  <c r="M899" i="4"/>
  <c r="F899" i="4"/>
  <c r="M898" i="4"/>
  <c r="F898" i="4"/>
  <c r="M897" i="4"/>
  <c r="F897" i="4"/>
  <c r="M896" i="4"/>
  <c r="F896" i="4"/>
  <c r="M895" i="4"/>
  <c r="F895" i="4"/>
  <c r="M894" i="4"/>
  <c r="F894" i="4"/>
  <c r="M893" i="4"/>
  <c r="F893" i="4"/>
  <c r="M892" i="4"/>
  <c r="F892" i="4"/>
  <c r="M891" i="4"/>
  <c r="F891" i="4"/>
  <c r="M890" i="4"/>
  <c r="F890" i="4"/>
  <c r="M889" i="4"/>
  <c r="F889" i="4"/>
  <c r="M888" i="4"/>
  <c r="F888" i="4"/>
  <c r="M887" i="4"/>
  <c r="F887" i="4"/>
  <c r="O886" i="4"/>
  <c r="M886" i="4"/>
  <c r="F886" i="4"/>
  <c r="M885" i="4"/>
  <c r="F885" i="4"/>
  <c r="M884" i="4"/>
  <c r="F884" i="4"/>
  <c r="M883" i="4"/>
  <c r="F883" i="4"/>
  <c r="M882" i="4"/>
  <c r="F882" i="4"/>
  <c r="M881" i="4"/>
  <c r="F881" i="4"/>
  <c r="M880" i="4"/>
  <c r="F880" i="4"/>
  <c r="M879" i="4"/>
  <c r="F879" i="4"/>
  <c r="M878" i="4"/>
  <c r="F878" i="4"/>
  <c r="M877" i="4"/>
  <c r="F877" i="4"/>
  <c r="M876" i="4"/>
  <c r="F876" i="4"/>
  <c r="M875" i="4"/>
  <c r="F875" i="4"/>
  <c r="M874" i="4"/>
  <c r="F874" i="4"/>
  <c r="M873" i="4"/>
  <c r="F873" i="4"/>
  <c r="M872" i="4"/>
  <c r="F872" i="4"/>
  <c r="M871" i="4"/>
  <c r="F871" i="4"/>
  <c r="M870" i="4"/>
  <c r="F870" i="4"/>
  <c r="M869" i="4"/>
  <c r="F869" i="4"/>
  <c r="M868" i="4"/>
  <c r="F868" i="4"/>
  <c r="M867" i="4"/>
  <c r="F867" i="4"/>
  <c r="M866" i="4"/>
  <c r="F866" i="4"/>
  <c r="M865" i="4"/>
  <c r="F865" i="4"/>
  <c r="M864" i="4"/>
  <c r="F864" i="4"/>
  <c r="M863" i="4"/>
  <c r="F863" i="4"/>
  <c r="M862" i="4"/>
  <c r="F862" i="4"/>
  <c r="M861" i="4"/>
  <c r="F861" i="4"/>
  <c r="M860" i="4"/>
  <c r="F860" i="4"/>
  <c r="M859" i="4"/>
  <c r="F859" i="4"/>
  <c r="M858" i="4"/>
  <c r="F858" i="4"/>
  <c r="M857" i="4"/>
  <c r="F857" i="4"/>
  <c r="M856" i="4"/>
  <c r="F856" i="4"/>
  <c r="M855" i="4"/>
  <c r="F855" i="4"/>
  <c r="M854" i="4"/>
  <c r="F854" i="4"/>
  <c r="M853" i="4"/>
  <c r="F853" i="4"/>
  <c r="M852" i="4"/>
  <c r="F852" i="4"/>
  <c r="M851" i="4"/>
  <c r="F851" i="4"/>
  <c r="M850" i="4"/>
  <c r="F850" i="4"/>
  <c r="M849" i="4"/>
  <c r="F849" i="4"/>
  <c r="M848" i="4"/>
  <c r="F848" i="4"/>
  <c r="M847" i="4"/>
  <c r="F847" i="4"/>
  <c r="M846" i="4"/>
  <c r="F846" i="4"/>
  <c r="M845" i="4"/>
  <c r="F845" i="4"/>
  <c r="M844" i="4"/>
  <c r="F844" i="4"/>
  <c r="M843" i="4"/>
  <c r="F843" i="4"/>
  <c r="M842" i="4"/>
  <c r="F842" i="4"/>
  <c r="M841" i="4"/>
  <c r="F841" i="4"/>
  <c r="M840" i="4"/>
  <c r="F840" i="4"/>
  <c r="M839" i="4"/>
  <c r="F839" i="4"/>
  <c r="M838" i="4"/>
  <c r="F838" i="4"/>
  <c r="M837" i="4"/>
  <c r="F837" i="4"/>
  <c r="M836" i="4"/>
  <c r="F836" i="4"/>
  <c r="M835" i="4"/>
  <c r="F835" i="4"/>
  <c r="M834" i="4"/>
  <c r="F834" i="4"/>
  <c r="M833" i="4"/>
  <c r="F833" i="4"/>
  <c r="M832" i="4"/>
  <c r="F832" i="4"/>
  <c r="M831" i="4"/>
  <c r="F831" i="4"/>
  <c r="M830" i="4"/>
  <c r="F830" i="4"/>
  <c r="M829" i="4"/>
  <c r="F829" i="4"/>
  <c r="M828" i="4"/>
  <c r="F828" i="4"/>
  <c r="M827" i="4"/>
  <c r="F827" i="4"/>
  <c r="M826" i="4"/>
  <c r="F826" i="4"/>
  <c r="M825" i="4"/>
  <c r="F825" i="4"/>
  <c r="M824" i="4"/>
  <c r="F824" i="4"/>
  <c r="M823" i="4"/>
  <c r="F823" i="4"/>
  <c r="M822" i="4"/>
  <c r="F822" i="4"/>
  <c r="M821" i="4"/>
  <c r="F821" i="4"/>
  <c r="M820" i="4"/>
  <c r="F820" i="4"/>
  <c r="M819" i="4"/>
  <c r="F819" i="4"/>
  <c r="M818" i="4"/>
  <c r="F818" i="4"/>
  <c r="M817" i="4"/>
  <c r="F817" i="4"/>
  <c r="M816" i="4"/>
  <c r="F816" i="4"/>
  <c r="M815" i="4"/>
  <c r="F815" i="4"/>
  <c r="M814" i="4"/>
  <c r="F814" i="4"/>
  <c r="M813" i="4"/>
  <c r="F813" i="4"/>
  <c r="M812" i="4"/>
  <c r="F812" i="4"/>
  <c r="M811" i="4"/>
  <c r="F811" i="4"/>
  <c r="M810" i="4"/>
  <c r="F810" i="4"/>
  <c r="M809" i="4"/>
  <c r="F809" i="4"/>
  <c r="M808" i="4"/>
  <c r="F808" i="4"/>
  <c r="M807" i="4"/>
  <c r="F807" i="4"/>
  <c r="M806" i="4"/>
  <c r="F806" i="4"/>
  <c r="M805" i="4"/>
  <c r="F805" i="4"/>
  <c r="M804" i="4"/>
  <c r="F804" i="4"/>
  <c r="M803" i="4"/>
  <c r="F803" i="4"/>
  <c r="M802" i="4"/>
  <c r="F802" i="4"/>
  <c r="M801" i="4"/>
  <c r="F801" i="4"/>
  <c r="M800" i="4"/>
  <c r="F800" i="4"/>
  <c r="M799" i="4"/>
  <c r="F799" i="4"/>
  <c r="M798" i="4"/>
  <c r="F798" i="4"/>
  <c r="M797" i="4"/>
  <c r="F797" i="4"/>
  <c r="M796" i="4"/>
  <c r="F796" i="4"/>
  <c r="M795" i="4"/>
  <c r="F795" i="4"/>
  <c r="M794" i="4"/>
  <c r="F794" i="4"/>
  <c r="M793" i="4"/>
  <c r="F793" i="4"/>
  <c r="M792" i="4"/>
  <c r="F792" i="4"/>
  <c r="M791" i="4"/>
  <c r="F791" i="4"/>
  <c r="M790" i="4"/>
  <c r="F790" i="4"/>
  <c r="M789" i="4"/>
  <c r="F789" i="4"/>
  <c r="M788" i="4"/>
  <c r="F788" i="4"/>
  <c r="M787" i="4"/>
  <c r="F787" i="4"/>
  <c r="M786" i="4"/>
  <c r="F786" i="4"/>
  <c r="M785" i="4"/>
  <c r="F785" i="4"/>
  <c r="M784" i="4"/>
  <c r="F784" i="4"/>
  <c r="M783" i="4"/>
  <c r="F783" i="4"/>
  <c r="M782" i="4"/>
  <c r="F782" i="4"/>
  <c r="M781" i="4"/>
  <c r="F781" i="4"/>
  <c r="M780" i="4"/>
  <c r="F780" i="4"/>
  <c r="M779" i="4"/>
  <c r="F779" i="4"/>
  <c r="M778" i="4"/>
  <c r="F778" i="4"/>
  <c r="M777" i="4"/>
  <c r="F777" i="4"/>
  <c r="M776" i="4"/>
  <c r="F776" i="4"/>
  <c r="M775" i="4"/>
  <c r="F775" i="4"/>
  <c r="M774" i="4"/>
  <c r="F774" i="4"/>
  <c r="M773" i="4"/>
  <c r="F773" i="4"/>
  <c r="M772" i="4"/>
  <c r="F772" i="4"/>
  <c r="M771" i="4"/>
  <c r="F771" i="4"/>
  <c r="M770" i="4"/>
  <c r="F770" i="4"/>
  <c r="M769" i="4"/>
  <c r="F769" i="4"/>
  <c r="M768" i="4"/>
  <c r="F768" i="4"/>
  <c r="M767" i="4"/>
  <c r="F767" i="4"/>
  <c r="M766" i="4"/>
  <c r="F766" i="4"/>
  <c r="M765" i="4"/>
  <c r="F765" i="4"/>
  <c r="M764" i="4"/>
  <c r="F764" i="4"/>
  <c r="M763" i="4"/>
  <c r="F763" i="4"/>
  <c r="M762" i="4"/>
  <c r="F762" i="4"/>
  <c r="M761" i="4"/>
  <c r="F761" i="4"/>
  <c r="M760" i="4"/>
  <c r="F760" i="4"/>
  <c r="M759" i="4"/>
  <c r="F759" i="4"/>
  <c r="M758" i="4"/>
  <c r="F758" i="4"/>
  <c r="M757" i="4"/>
  <c r="F757" i="4"/>
  <c r="M756" i="4"/>
  <c r="F756" i="4"/>
  <c r="M755" i="4"/>
  <c r="F755" i="4"/>
  <c r="M754" i="4"/>
  <c r="F754" i="4"/>
  <c r="M753" i="4"/>
  <c r="F753" i="4"/>
  <c r="M752" i="4"/>
  <c r="F752" i="4"/>
  <c r="M751" i="4"/>
  <c r="F751" i="4"/>
  <c r="M750" i="4"/>
  <c r="F750" i="4"/>
  <c r="M749" i="4"/>
  <c r="F749" i="4"/>
  <c r="M748" i="4"/>
  <c r="F748" i="4"/>
  <c r="M747" i="4"/>
  <c r="F747" i="4"/>
  <c r="M746" i="4"/>
  <c r="F746" i="4"/>
  <c r="M745" i="4"/>
  <c r="F745" i="4"/>
  <c r="M744" i="4"/>
  <c r="F744" i="4"/>
  <c r="M743" i="4"/>
  <c r="F743" i="4"/>
  <c r="M742" i="4"/>
  <c r="F742" i="4"/>
  <c r="M741" i="4"/>
  <c r="F741" i="4"/>
  <c r="M740" i="4"/>
  <c r="F740" i="4"/>
  <c r="M739" i="4"/>
  <c r="F739" i="4"/>
  <c r="M738" i="4"/>
  <c r="F738" i="4"/>
  <c r="M737" i="4"/>
  <c r="F737" i="4"/>
  <c r="M736" i="4"/>
  <c r="F736" i="4"/>
  <c r="M735" i="4"/>
  <c r="F735" i="4"/>
  <c r="M734" i="4"/>
  <c r="F734" i="4"/>
  <c r="M733" i="4"/>
  <c r="F733" i="4"/>
  <c r="M732" i="4"/>
  <c r="F732" i="4"/>
  <c r="M731" i="4"/>
  <c r="F731" i="4"/>
  <c r="M730" i="4"/>
  <c r="F730" i="4"/>
  <c r="M729" i="4"/>
  <c r="F729" i="4"/>
  <c r="M728" i="4"/>
  <c r="F728" i="4"/>
  <c r="M727" i="4"/>
  <c r="F727" i="4"/>
  <c r="M726" i="4"/>
  <c r="F726" i="4"/>
  <c r="M725" i="4"/>
  <c r="F725" i="4"/>
  <c r="M724" i="4"/>
  <c r="F724" i="4"/>
  <c r="M723" i="4"/>
  <c r="F723" i="4"/>
  <c r="M722" i="4"/>
  <c r="F722" i="4"/>
  <c r="M721" i="4"/>
  <c r="F721" i="4"/>
  <c r="M720" i="4"/>
  <c r="F720" i="4"/>
  <c r="M719" i="4"/>
  <c r="F719" i="4"/>
  <c r="M718" i="4"/>
  <c r="F718" i="4"/>
  <c r="M717" i="4"/>
  <c r="F717" i="4"/>
  <c r="M716" i="4"/>
  <c r="F716" i="4"/>
  <c r="M715" i="4"/>
  <c r="F715" i="4"/>
  <c r="M714" i="4"/>
  <c r="F714" i="4"/>
  <c r="M713" i="4"/>
  <c r="F713" i="4"/>
  <c r="M712" i="4"/>
  <c r="F712" i="4"/>
  <c r="M711" i="4"/>
  <c r="F711" i="4"/>
  <c r="M710" i="4"/>
  <c r="F710" i="4"/>
  <c r="M709" i="4"/>
  <c r="F709" i="4"/>
  <c r="M708" i="4"/>
  <c r="F708" i="4"/>
  <c r="M707" i="4"/>
  <c r="F707" i="4"/>
  <c r="M706" i="4"/>
  <c r="F706" i="4"/>
  <c r="M705" i="4"/>
  <c r="F705" i="4"/>
  <c r="M704" i="4"/>
  <c r="F704" i="4"/>
  <c r="M703" i="4"/>
  <c r="F703" i="4"/>
  <c r="M702" i="4"/>
  <c r="F702" i="4"/>
  <c r="M701" i="4"/>
  <c r="F701" i="4"/>
  <c r="M700" i="4"/>
  <c r="F700" i="4"/>
  <c r="M699" i="4"/>
  <c r="F699" i="4"/>
  <c r="M698" i="4"/>
  <c r="F698" i="4"/>
  <c r="M697" i="4"/>
  <c r="F697" i="4"/>
  <c r="M696" i="4"/>
  <c r="F696" i="4"/>
  <c r="M695" i="4"/>
  <c r="F695" i="4"/>
  <c r="M694" i="4"/>
  <c r="F694" i="4"/>
  <c r="M693" i="4"/>
  <c r="F693" i="4"/>
  <c r="M692" i="4"/>
  <c r="F692" i="4"/>
  <c r="M691" i="4"/>
  <c r="F691" i="4"/>
  <c r="M690" i="4"/>
  <c r="F690" i="4"/>
  <c r="M689" i="4"/>
  <c r="F689" i="4"/>
  <c r="M688" i="4"/>
  <c r="F688" i="4"/>
  <c r="M687" i="4"/>
  <c r="F687" i="4"/>
  <c r="M686" i="4"/>
  <c r="F686" i="4"/>
  <c r="M685" i="4"/>
  <c r="F685" i="4"/>
  <c r="M684" i="4"/>
  <c r="F684" i="4"/>
  <c r="M683" i="4"/>
  <c r="F683" i="4"/>
  <c r="M682" i="4"/>
  <c r="F682" i="4"/>
  <c r="M681" i="4"/>
  <c r="F681" i="4"/>
  <c r="M680" i="4"/>
  <c r="F680" i="4"/>
  <c r="M679" i="4"/>
  <c r="F679" i="4"/>
  <c r="M678" i="4"/>
  <c r="F678" i="4"/>
  <c r="M677" i="4"/>
  <c r="F677" i="4"/>
  <c r="M676" i="4"/>
  <c r="F676" i="4"/>
  <c r="M675" i="4"/>
  <c r="F675" i="4"/>
  <c r="M674" i="4"/>
  <c r="F674" i="4"/>
  <c r="M673" i="4"/>
  <c r="F673" i="4"/>
  <c r="M672" i="4"/>
  <c r="F672" i="4"/>
  <c r="M671" i="4"/>
  <c r="F671" i="4"/>
  <c r="M670" i="4"/>
  <c r="F670" i="4"/>
  <c r="M669" i="4"/>
  <c r="F669" i="4"/>
  <c r="M668" i="4"/>
  <c r="F668" i="4"/>
  <c r="M667" i="4"/>
  <c r="F667" i="4"/>
  <c r="M666" i="4"/>
  <c r="F666" i="4"/>
  <c r="M665" i="4"/>
  <c r="F665" i="4"/>
  <c r="M664" i="4"/>
  <c r="F664" i="4"/>
  <c r="M663" i="4"/>
  <c r="F663" i="4"/>
  <c r="M662" i="4"/>
  <c r="F662" i="4"/>
  <c r="M661" i="4"/>
  <c r="F661" i="4"/>
  <c r="M660" i="4"/>
  <c r="F660" i="4"/>
  <c r="M659" i="4"/>
  <c r="F659" i="4"/>
  <c r="M658" i="4"/>
  <c r="F658" i="4"/>
  <c r="M657" i="4"/>
  <c r="F657" i="4"/>
  <c r="M656" i="4"/>
  <c r="F656" i="4"/>
  <c r="M655" i="4"/>
  <c r="F655" i="4"/>
  <c r="M654" i="4"/>
  <c r="F654" i="4"/>
  <c r="M653" i="4"/>
  <c r="F653" i="4"/>
  <c r="M652" i="4"/>
  <c r="F652" i="4"/>
  <c r="M651" i="4"/>
  <c r="F651" i="4"/>
  <c r="M650" i="4"/>
  <c r="F650" i="4"/>
  <c r="M649" i="4"/>
  <c r="F649" i="4"/>
  <c r="M648" i="4"/>
  <c r="F648" i="4"/>
  <c r="M647" i="4"/>
  <c r="F647" i="4"/>
  <c r="M646" i="4"/>
  <c r="F646" i="4"/>
  <c r="M645" i="4"/>
  <c r="F645" i="4"/>
  <c r="M644" i="4"/>
  <c r="F644" i="4"/>
  <c r="M643" i="4"/>
  <c r="F643" i="4"/>
  <c r="M642" i="4"/>
  <c r="F642" i="4"/>
  <c r="M641" i="4"/>
  <c r="F641" i="4"/>
  <c r="M640" i="4"/>
  <c r="F640" i="4"/>
  <c r="M639" i="4"/>
  <c r="F639" i="4"/>
  <c r="M638" i="4"/>
  <c r="F638" i="4"/>
  <c r="M637" i="4"/>
  <c r="F637" i="4"/>
  <c r="M636" i="4"/>
  <c r="F636" i="4"/>
  <c r="M635" i="4"/>
  <c r="F635" i="4"/>
  <c r="M634" i="4"/>
  <c r="F634" i="4"/>
  <c r="M633" i="4"/>
  <c r="F633" i="4"/>
  <c r="M632" i="4"/>
  <c r="F632" i="4"/>
  <c r="M631" i="4"/>
  <c r="F631" i="4"/>
  <c r="M630" i="4"/>
  <c r="F630" i="4"/>
  <c r="M629" i="4"/>
  <c r="F629" i="4"/>
  <c r="M628" i="4"/>
  <c r="F628" i="4"/>
  <c r="M627" i="4"/>
  <c r="F627" i="4"/>
  <c r="M626" i="4"/>
  <c r="F626" i="4"/>
  <c r="M625" i="4"/>
  <c r="F625" i="4"/>
  <c r="M624" i="4"/>
  <c r="F624" i="4"/>
  <c r="M623" i="4"/>
  <c r="F623" i="4"/>
  <c r="M622" i="4"/>
  <c r="F622" i="4"/>
  <c r="M621" i="4"/>
  <c r="F621" i="4"/>
  <c r="M620" i="4"/>
  <c r="F620" i="4"/>
  <c r="M619" i="4"/>
  <c r="F619" i="4"/>
  <c r="M618" i="4"/>
  <c r="F618" i="4"/>
  <c r="M617" i="4"/>
  <c r="F617" i="4"/>
  <c r="M616" i="4"/>
  <c r="F616" i="4"/>
  <c r="M615" i="4"/>
  <c r="F615" i="4"/>
  <c r="M614" i="4"/>
  <c r="F614" i="4"/>
  <c r="M613" i="4"/>
  <c r="F613" i="4"/>
  <c r="M612" i="4"/>
  <c r="F612" i="4"/>
  <c r="M611" i="4"/>
  <c r="F611" i="4"/>
  <c r="M610" i="4"/>
  <c r="F610" i="4"/>
  <c r="M609" i="4"/>
  <c r="F609" i="4"/>
  <c r="M608" i="4"/>
  <c r="F608" i="4"/>
  <c r="M607" i="4"/>
  <c r="F607" i="4"/>
  <c r="M606" i="4"/>
  <c r="F606" i="4"/>
  <c r="M605" i="4"/>
  <c r="F605" i="4"/>
  <c r="M604" i="4"/>
  <c r="F604" i="4"/>
  <c r="M603" i="4"/>
  <c r="F603" i="4"/>
  <c r="M602" i="4"/>
  <c r="F602" i="4"/>
  <c r="M601" i="4"/>
  <c r="F601" i="4"/>
  <c r="M600" i="4"/>
  <c r="F600" i="4"/>
  <c r="M599" i="4"/>
  <c r="F599" i="4"/>
  <c r="M598" i="4"/>
  <c r="F598" i="4"/>
  <c r="M597" i="4"/>
  <c r="F597" i="4"/>
  <c r="M596" i="4"/>
  <c r="F596" i="4"/>
  <c r="M595" i="4"/>
  <c r="F595" i="4"/>
  <c r="M594" i="4"/>
  <c r="F594" i="4"/>
  <c r="M593" i="4"/>
  <c r="F593" i="4"/>
  <c r="M592" i="4"/>
  <c r="F592" i="4"/>
  <c r="M591" i="4"/>
  <c r="F591" i="4"/>
  <c r="M590" i="4"/>
  <c r="F590" i="4"/>
  <c r="M589" i="4"/>
  <c r="F589" i="4"/>
  <c r="M588" i="4"/>
  <c r="F588" i="4"/>
  <c r="M587" i="4"/>
  <c r="F587" i="4"/>
  <c r="M586" i="4"/>
  <c r="F586" i="4"/>
  <c r="M585" i="4"/>
  <c r="F585" i="4"/>
  <c r="M584" i="4"/>
  <c r="F584" i="4"/>
  <c r="M583" i="4"/>
  <c r="F583" i="4"/>
  <c r="M582" i="4"/>
  <c r="F582" i="4"/>
  <c r="M581" i="4"/>
  <c r="F581" i="4"/>
  <c r="M580" i="4"/>
  <c r="F580" i="4"/>
  <c r="M579" i="4"/>
  <c r="F579" i="4"/>
  <c r="M578" i="4"/>
  <c r="F578" i="4"/>
  <c r="M577" i="4"/>
  <c r="F577" i="4"/>
  <c r="M576" i="4"/>
  <c r="F576" i="4"/>
  <c r="M575" i="4"/>
  <c r="F575" i="4"/>
  <c r="M574" i="4"/>
  <c r="F574" i="4"/>
  <c r="M573" i="4"/>
  <c r="F573" i="4"/>
  <c r="M572" i="4"/>
  <c r="F572" i="4"/>
  <c r="M571" i="4"/>
  <c r="F571" i="4"/>
  <c r="M570" i="4"/>
  <c r="F570" i="4"/>
  <c r="M569" i="4"/>
  <c r="F569" i="4"/>
  <c r="M568" i="4"/>
  <c r="F568" i="4"/>
  <c r="Q567" i="4"/>
  <c r="M567" i="4"/>
  <c r="F567" i="4"/>
  <c r="M566" i="4"/>
  <c r="F566" i="4"/>
  <c r="M565" i="4"/>
  <c r="F565" i="4"/>
  <c r="M564" i="4"/>
  <c r="F564" i="4"/>
  <c r="M563" i="4"/>
  <c r="F563" i="4"/>
  <c r="M562" i="4"/>
  <c r="F562" i="4"/>
  <c r="M561" i="4"/>
  <c r="F561" i="4"/>
  <c r="M560" i="4"/>
  <c r="F560" i="4"/>
  <c r="M559" i="4"/>
  <c r="F559" i="4"/>
  <c r="M558" i="4"/>
  <c r="F558" i="4"/>
  <c r="M557" i="4"/>
  <c r="F557" i="4"/>
  <c r="M556" i="4"/>
  <c r="F556" i="4"/>
  <c r="M555" i="4"/>
  <c r="F555" i="4"/>
  <c r="M554" i="4"/>
  <c r="F554" i="4"/>
  <c r="M553" i="4"/>
  <c r="F553" i="4"/>
  <c r="M552" i="4"/>
  <c r="F552" i="4"/>
  <c r="M551" i="4"/>
  <c r="F551" i="4"/>
  <c r="M550" i="4"/>
  <c r="F550" i="4"/>
  <c r="M549" i="4"/>
  <c r="F549" i="4"/>
  <c r="M548" i="4"/>
  <c r="F548" i="4"/>
  <c r="M547" i="4"/>
  <c r="F547" i="4"/>
  <c r="M546" i="4"/>
  <c r="F546" i="4"/>
  <c r="M545" i="4"/>
  <c r="F545" i="4"/>
  <c r="M544" i="4"/>
  <c r="F544" i="4"/>
  <c r="M543" i="4"/>
  <c r="F543" i="4"/>
  <c r="M542" i="4"/>
  <c r="F542" i="4"/>
  <c r="M541" i="4"/>
  <c r="F541" i="4"/>
  <c r="M540" i="4"/>
  <c r="F540" i="4"/>
  <c r="M539" i="4"/>
  <c r="F539" i="4"/>
  <c r="M538" i="4"/>
  <c r="F538" i="4"/>
  <c r="M537" i="4"/>
  <c r="F537" i="4"/>
  <c r="M536" i="4"/>
  <c r="F536" i="4"/>
  <c r="M535" i="4"/>
  <c r="F535" i="4"/>
  <c r="M534" i="4"/>
  <c r="F534" i="4"/>
  <c r="M533" i="4"/>
  <c r="F533" i="4"/>
  <c r="M532" i="4"/>
  <c r="F532" i="4"/>
  <c r="M531" i="4"/>
  <c r="F531" i="4"/>
  <c r="M530" i="4"/>
  <c r="F530" i="4"/>
  <c r="M529" i="4"/>
  <c r="F529" i="4"/>
  <c r="M528" i="4"/>
  <c r="F528" i="4"/>
  <c r="M527" i="4"/>
  <c r="F527" i="4"/>
  <c r="M526" i="4"/>
  <c r="F526" i="4"/>
  <c r="M525" i="4"/>
  <c r="F525" i="4"/>
  <c r="M524" i="4"/>
  <c r="F524" i="4"/>
  <c r="M523" i="4"/>
  <c r="F523" i="4"/>
  <c r="M522" i="4"/>
  <c r="F522" i="4"/>
  <c r="M521" i="4"/>
  <c r="F521" i="4"/>
  <c r="M520" i="4"/>
  <c r="F520" i="4"/>
  <c r="M519" i="4"/>
  <c r="F519" i="4"/>
  <c r="M518" i="4"/>
  <c r="F518" i="4"/>
  <c r="M517" i="4"/>
  <c r="F517" i="4"/>
  <c r="M516" i="4"/>
  <c r="F516" i="4"/>
  <c r="M515" i="4"/>
  <c r="F515" i="4"/>
  <c r="M514" i="4"/>
  <c r="F514" i="4"/>
  <c r="M513" i="4"/>
  <c r="F513" i="4"/>
  <c r="M512" i="4"/>
  <c r="F512" i="4"/>
  <c r="M511" i="4"/>
  <c r="F511" i="4"/>
  <c r="M510" i="4"/>
  <c r="F510" i="4"/>
  <c r="M509" i="4"/>
  <c r="F509" i="4"/>
  <c r="M508" i="4"/>
  <c r="F508" i="4"/>
  <c r="M507" i="4"/>
  <c r="F507" i="4"/>
  <c r="M506" i="4"/>
  <c r="F506" i="4"/>
  <c r="M505" i="4"/>
  <c r="F505" i="4"/>
  <c r="M504" i="4"/>
  <c r="F504" i="4"/>
  <c r="M503" i="4"/>
  <c r="F503" i="4"/>
  <c r="M502" i="4"/>
  <c r="F502" i="4"/>
  <c r="M501" i="4"/>
  <c r="F501" i="4"/>
  <c r="M500" i="4"/>
  <c r="F500" i="4"/>
  <c r="M499" i="4"/>
  <c r="F499" i="4"/>
  <c r="M498" i="4"/>
  <c r="F498" i="4"/>
  <c r="M497" i="4"/>
  <c r="F497" i="4"/>
  <c r="M496" i="4"/>
  <c r="F496" i="4"/>
  <c r="M495" i="4"/>
  <c r="F495" i="4"/>
  <c r="M494" i="4"/>
  <c r="F494" i="4"/>
  <c r="M493" i="4"/>
  <c r="F493" i="4"/>
  <c r="M492" i="4"/>
  <c r="F492" i="4"/>
  <c r="M491" i="4"/>
  <c r="F491" i="4"/>
  <c r="M490" i="4"/>
  <c r="F490" i="4"/>
  <c r="M489" i="4"/>
  <c r="F489" i="4"/>
  <c r="M488" i="4"/>
  <c r="F488" i="4"/>
  <c r="M487" i="4"/>
  <c r="F487" i="4"/>
  <c r="M486" i="4"/>
  <c r="F486" i="4"/>
  <c r="M485" i="4"/>
  <c r="F485" i="4"/>
  <c r="M484" i="4"/>
  <c r="F484" i="4"/>
  <c r="M483" i="4"/>
  <c r="F483" i="4"/>
  <c r="M482" i="4"/>
  <c r="F482" i="4"/>
  <c r="M481" i="4"/>
  <c r="F481" i="4"/>
  <c r="M480" i="4"/>
  <c r="F480" i="4"/>
  <c r="M479" i="4"/>
  <c r="F479" i="4"/>
  <c r="M478" i="4"/>
  <c r="F478" i="4"/>
  <c r="M477" i="4"/>
  <c r="F477" i="4"/>
  <c r="M476" i="4"/>
  <c r="F476" i="4"/>
  <c r="M475" i="4"/>
  <c r="F475" i="4"/>
  <c r="M474" i="4"/>
  <c r="F474" i="4"/>
  <c r="M473" i="4"/>
  <c r="F473" i="4"/>
  <c r="M472" i="4"/>
  <c r="F472" i="4"/>
  <c r="M471" i="4"/>
  <c r="F471" i="4"/>
  <c r="M470" i="4"/>
  <c r="F470" i="4"/>
  <c r="M469" i="4"/>
  <c r="F469" i="4"/>
  <c r="M468" i="4"/>
  <c r="F468" i="4"/>
  <c r="M467" i="4"/>
  <c r="F467" i="4"/>
  <c r="M466" i="4"/>
  <c r="F466" i="4"/>
  <c r="M465" i="4"/>
  <c r="F465" i="4"/>
  <c r="M464" i="4"/>
  <c r="F464" i="4"/>
  <c r="M463" i="4"/>
  <c r="F463" i="4"/>
  <c r="M462" i="4"/>
  <c r="F462" i="4"/>
  <c r="M461" i="4"/>
  <c r="F461" i="4"/>
  <c r="M460" i="4"/>
  <c r="F460" i="4"/>
  <c r="M459" i="4"/>
  <c r="F459" i="4"/>
  <c r="M458" i="4"/>
  <c r="F458" i="4"/>
  <c r="M457" i="4"/>
  <c r="F457" i="4"/>
  <c r="M456" i="4"/>
  <c r="F456" i="4"/>
  <c r="M455" i="4"/>
  <c r="F455" i="4"/>
  <c r="M454" i="4"/>
  <c r="F454" i="4"/>
  <c r="M453" i="4"/>
  <c r="F453" i="4"/>
  <c r="M452" i="4"/>
  <c r="F452" i="4"/>
  <c r="M451" i="4"/>
  <c r="F451" i="4"/>
  <c r="M450" i="4"/>
  <c r="F450" i="4"/>
  <c r="M449" i="4"/>
  <c r="F449" i="4"/>
  <c r="M448" i="4"/>
  <c r="F448" i="4"/>
  <c r="M447" i="4"/>
  <c r="F447" i="4"/>
  <c r="M446" i="4"/>
  <c r="F446" i="4"/>
  <c r="M445" i="4"/>
  <c r="F445" i="4"/>
  <c r="M444" i="4"/>
  <c r="F444" i="4"/>
  <c r="M443" i="4"/>
  <c r="F443" i="4"/>
  <c r="M442" i="4"/>
  <c r="F442" i="4"/>
  <c r="M441" i="4"/>
  <c r="F441" i="4"/>
  <c r="M440" i="4"/>
  <c r="F440" i="4"/>
  <c r="M439" i="4"/>
  <c r="F439" i="4"/>
  <c r="M438" i="4"/>
  <c r="F438" i="4"/>
  <c r="M437" i="4"/>
  <c r="F437" i="4"/>
  <c r="M436" i="4"/>
  <c r="F436" i="4"/>
  <c r="M435" i="4"/>
  <c r="F435" i="4"/>
  <c r="M434" i="4"/>
  <c r="F434" i="4"/>
  <c r="M433" i="4"/>
  <c r="F433" i="4"/>
  <c r="M432" i="4"/>
  <c r="F432" i="4"/>
  <c r="M431" i="4"/>
  <c r="F431" i="4"/>
  <c r="M430" i="4"/>
  <c r="F430" i="4"/>
  <c r="M429" i="4"/>
  <c r="F429" i="4"/>
  <c r="M428" i="4"/>
  <c r="F428" i="4"/>
  <c r="M427" i="4"/>
  <c r="F427" i="4"/>
  <c r="M426" i="4"/>
  <c r="F426" i="4"/>
  <c r="M425" i="4"/>
  <c r="F425" i="4"/>
  <c r="M424" i="4"/>
  <c r="F424" i="4"/>
  <c r="M423" i="4"/>
  <c r="F423" i="4"/>
  <c r="M422" i="4"/>
  <c r="F422" i="4"/>
  <c r="M421" i="4"/>
  <c r="F421" i="4"/>
  <c r="M420" i="4"/>
  <c r="F420" i="4"/>
  <c r="M419" i="4"/>
  <c r="F419" i="4"/>
  <c r="M418" i="4"/>
  <c r="F418" i="4"/>
  <c r="M417" i="4"/>
  <c r="F417" i="4"/>
  <c r="M416" i="4"/>
  <c r="F416" i="4"/>
  <c r="M415" i="4"/>
  <c r="F415" i="4"/>
  <c r="M414" i="4"/>
  <c r="F414" i="4"/>
  <c r="M413" i="4"/>
  <c r="F413" i="4"/>
  <c r="M412" i="4"/>
  <c r="F412" i="4"/>
  <c r="M411" i="4"/>
  <c r="F411" i="4"/>
  <c r="M410" i="4"/>
  <c r="F410" i="4"/>
  <c r="M409" i="4"/>
  <c r="F409" i="4"/>
  <c r="M408" i="4"/>
  <c r="F408" i="4"/>
  <c r="M407" i="4"/>
  <c r="F407" i="4"/>
  <c r="M406" i="4"/>
  <c r="F406" i="4"/>
  <c r="M405" i="4"/>
  <c r="F405" i="4"/>
  <c r="M404" i="4"/>
  <c r="F404" i="4"/>
  <c r="M403" i="4"/>
  <c r="F403" i="4"/>
  <c r="M402" i="4"/>
  <c r="F402" i="4"/>
  <c r="M401" i="4"/>
  <c r="F401" i="4"/>
  <c r="M400" i="4"/>
  <c r="F400" i="4"/>
  <c r="M399" i="4"/>
  <c r="F399" i="4"/>
  <c r="M398" i="4"/>
  <c r="F398" i="4"/>
  <c r="M397" i="4"/>
  <c r="F397" i="4"/>
  <c r="M396" i="4"/>
  <c r="F396" i="4"/>
  <c r="M395" i="4"/>
  <c r="F395" i="4"/>
  <c r="M394" i="4"/>
  <c r="F394" i="4"/>
  <c r="M393" i="4"/>
  <c r="F393" i="4"/>
  <c r="M392" i="4"/>
  <c r="F392" i="4"/>
  <c r="M391" i="4"/>
  <c r="F391" i="4"/>
  <c r="M390" i="4"/>
  <c r="F390" i="4"/>
  <c r="M389" i="4"/>
  <c r="F389" i="4"/>
  <c r="M388" i="4"/>
  <c r="F388" i="4"/>
  <c r="M387" i="4"/>
  <c r="F387" i="4"/>
  <c r="M386" i="4"/>
  <c r="F386" i="4"/>
  <c r="M385" i="4"/>
  <c r="F385" i="4"/>
  <c r="M384" i="4"/>
  <c r="F384" i="4"/>
  <c r="M383" i="4"/>
  <c r="F383" i="4"/>
  <c r="M382" i="4"/>
  <c r="F382" i="4"/>
  <c r="M381" i="4"/>
  <c r="F381" i="4"/>
  <c r="M380" i="4"/>
  <c r="F380" i="4"/>
  <c r="M379" i="4"/>
  <c r="F379" i="4"/>
  <c r="M378" i="4"/>
  <c r="F378" i="4"/>
  <c r="M377" i="4"/>
  <c r="F377" i="4"/>
  <c r="M376" i="4"/>
  <c r="F376" i="4"/>
  <c r="M375" i="4"/>
  <c r="F375" i="4"/>
  <c r="M374" i="4"/>
  <c r="F374" i="4"/>
  <c r="M373" i="4"/>
  <c r="F373" i="4"/>
  <c r="M372" i="4"/>
  <c r="F372" i="4"/>
  <c r="M371" i="4"/>
  <c r="F371" i="4"/>
  <c r="M370" i="4"/>
  <c r="F370" i="4"/>
  <c r="M369" i="4"/>
  <c r="F369" i="4"/>
  <c r="M368" i="4"/>
  <c r="F368" i="4"/>
  <c r="M367" i="4"/>
  <c r="F367" i="4"/>
  <c r="M366" i="4"/>
  <c r="F366" i="4"/>
  <c r="M365" i="4"/>
  <c r="F365" i="4"/>
  <c r="M364" i="4"/>
  <c r="F364" i="4"/>
  <c r="M363" i="4"/>
  <c r="F363" i="4"/>
  <c r="M362" i="4"/>
  <c r="F362" i="4"/>
  <c r="M361" i="4"/>
  <c r="F361" i="4"/>
  <c r="M360" i="4"/>
  <c r="F360" i="4"/>
  <c r="Q359" i="4"/>
  <c r="M359" i="4"/>
  <c r="F359" i="4"/>
  <c r="M358" i="4"/>
  <c r="F358" i="4"/>
  <c r="M357" i="4"/>
  <c r="F357" i="4"/>
  <c r="M356" i="4"/>
  <c r="F356" i="4"/>
  <c r="M355" i="4"/>
  <c r="F355" i="4"/>
  <c r="M354" i="4"/>
  <c r="F354" i="4"/>
  <c r="M353" i="4"/>
  <c r="F353" i="4"/>
  <c r="M352" i="4"/>
  <c r="F352" i="4"/>
  <c r="M351" i="4"/>
  <c r="F351" i="4"/>
  <c r="M350" i="4"/>
  <c r="F350" i="4"/>
  <c r="M349" i="4"/>
  <c r="F349" i="4"/>
  <c r="M348" i="4"/>
  <c r="F348" i="4"/>
  <c r="M347" i="4"/>
  <c r="F347" i="4"/>
  <c r="M346" i="4"/>
  <c r="F346" i="4"/>
  <c r="M345" i="4"/>
  <c r="F345" i="4"/>
  <c r="M344" i="4"/>
  <c r="F344" i="4"/>
  <c r="M343" i="4"/>
  <c r="F343" i="4"/>
  <c r="M342" i="4"/>
  <c r="F342" i="4"/>
  <c r="M341" i="4"/>
  <c r="F341" i="4"/>
  <c r="M340" i="4"/>
  <c r="F340" i="4"/>
  <c r="M339" i="4"/>
  <c r="F339" i="4"/>
  <c r="M338" i="4"/>
  <c r="F338" i="4"/>
  <c r="M337" i="4"/>
  <c r="F337" i="4"/>
  <c r="M336" i="4"/>
  <c r="F336" i="4"/>
  <c r="M335" i="4"/>
  <c r="F335" i="4"/>
  <c r="M334" i="4"/>
  <c r="F334" i="4"/>
  <c r="M333" i="4"/>
  <c r="F333" i="4"/>
  <c r="M332" i="4"/>
  <c r="F332" i="4"/>
  <c r="M331" i="4"/>
  <c r="F331" i="4"/>
  <c r="M330" i="4"/>
  <c r="F330" i="4"/>
  <c r="M329" i="4"/>
  <c r="F329" i="4"/>
  <c r="M328" i="4"/>
  <c r="F328" i="4"/>
  <c r="M327" i="4"/>
  <c r="F327" i="4"/>
  <c r="M326" i="4"/>
  <c r="F326" i="4"/>
  <c r="M325" i="4"/>
  <c r="F325" i="4"/>
  <c r="M324" i="4"/>
  <c r="F324" i="4"/>
  <c r="M323" i="4"/>
  <c r="F323" i="4"/>
  <c r="M322" i="4"/>
  <c r="F322" i="4"/>
  <c r="M321" i="4"/>
  <c r="F321" i="4"/>
  <c r="M320" i="4"/>
  <c r="F320" i="4"/>
  <c r="M319" i="4"/>
  <c r="F319" i="4"/>
  <c r="M318" i="4"/>
  <c r="F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N1991" i="4"/>
  <c r="N1993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L59" i="4"/>
  <c r="M59" i="4" s="1"/>
  <c r="M58" i="4"/>
  <c r="M57" i="4"/>
  <c r="M56" i="4"/>
  <c r="M55" i="4"/>
  <c r="M54" i="4"/>
  <c r="M53" i="4"/>
  <c r="M52" i="4"/>
  <c r="M51" i="4"/>
  <c r="M50" i="4"/>
  <c r="L49" i="4"/>
  <c r="M49" i="4" s="1"/>
  <c r="M48" i="4"/>
  <c r="L47" i="4"/>
  <c r="M47" i="4" s="1"/>
  <c r="M46" i="4"/>
  <c r="M45" i="4"/>
  <c r="M44" i="4"/>
  <c r="M43" i="4"/>
  <c r="M42" i="4"/>
  <c r="M41" i="4"/>
  <c r="L40" i="4"/>
  <c r="M40" i="4" s="1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L8" i="4"/>
  <c r="M8" i="4" s="1"/>
  <c r="M7" i="4"/>
  <c r="L6" i="4"/>
  <c r="K1" i="4"/>
  <c r="L1" i="4" s="1"/>
  <c r="M1" i="4" s="1"/>
  <c r="N1" i="4" s="1"/>
  <c r="B1" i="4"/>
  <c r="C1" i="4" s="1"/>
  <c r="F1" i="4" s="1"/>
  <c r="G1" i="4" s="1"/>
  <c r="F70" i="1" l="1"/>
  <c r="I68" i="1"/>
  <c r="J4" i="1"/>
  <c r="J68" i="1" s="1"/>
  <c r="J70" i="1" s="1"/>
  <c r="K4" i="1"/>
  <c r="K68" i="1" s="1"/>
  <c r="K70" i="1" s="1"/>
  <c r="J1501" i="4"/>
  <c r="J1502" i="4" s="1"/>
  <c r="J1553" i="5"/>
  <c r="J1554" i="5" s="1"/>
  <c r="J1497" i="7"/>
  <c r="J1498" i="7" s="1"/>
  <c r="M1500" i="7"/>
  <c r="N2024" i="7" s="1"/>
  <c r="M28" i="7"/>
  <c r="M1490" i="7"/>
  <c r="N2023" i="7"/>
  <c r="N2045" i="5"/>
  <c r="M1556" i="5"/>
  <c r="N2080" i="5" s="1"/>
  <c r="M1546" i="5"/>
  <c r="N2079" i="5"/>
  <c r="M1494" i="4"/>
  <c r="N2027" i="4"/>
  <c r="I70" i="1" l="1"/>
  <c r="H70" i="1"/>
  <c r="I66" i="1"/>
  <c r="I62" i="1" l="1"/>
  <c r="I64" i="1"/>
</calcChain>
</file>

<file path=xl/comments1.xml><?xml version="1.0" encoding="utf-8"?>
<comments xmlns="http://schemas.openxmlformats.org/spreadsheetml/2006/main">
  <authors>
    <author>user</author>
  </authors>
  <commentList>
    <comment ref="I2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Informa Manado Town Squre Manado Phone: 0431-1500382.  </t>
        </r>
      </text>
    </comment>
  </commentList>
</comments>
</file>

<file path=xl/sharedStrings.xml><?xml version="1.0" encoding="utf-8"?>
<sst xmlns="http://schemas.openxmlformats.org/spreadsheetml/2006/main" count="2724" uniqueCount="968">
  <si>
    <t>A. Operating Expenses</t>
  </si>
  <si>
    <t>Electricity &amp; Water</t>
  </si>
  <si>
    <t>Office Supplies</t>
  </si>
  <si>
    <t>Audit</t>
  </si>
  <si>
    <t>Postage/Courier</t>
  </si>
  <si>
    <t>Hospitality</t>
  </si>
  <si>
    <t>Other Expenses</t>
  </si>
  <si>
    <t>Repair &amp; Maintenance</t>
  </si>
  <si>
    <t>B. Personnel and Contract</t>
  </si>
  <si>
    <t>C. Recruitment Costs</t>
  </si>
  <si>
    <t>D. Travel and Meetings</t>
  </si>
  <si>
    <t xml:space="preserve">    1. Counterpart expenditures</t>
  </si>
  <si>
    <t xml:space="preserve">    2. Program Activities</t>
  </si>
  <si>
    <t xml:space="preserve">    3. Technical working groups</t>
  </si>
  <si>
    <t>Seascape</t>
  </si>
  <si>
    <t xml:space="preserve">     4. Cross-cutting themes/GWG</t>
  </si>
  <si>
    <t>Assi GWG and CCT Senior Mngr</t>
  </si>
  <si>
    <t>FRWG and IRC Meeting</t>
  </si>
  <si>
    <t>FRWG</t>
  </si>
  <si>
    <t>CMWG</t>
  </si>
  <si>
    <t>CTI BOOK</t>
  </si>
  <si>
    <t>Support RBF</t>
  </si>
  <si>
    <t>MEWG</t>
  </si>
  <si>
    <t>Capacity Buiding</t>
  </si>
  <si>
    <t>WLF</t>
  </si>
  <si>
    <t xml:space="preserve">     5. RPOA Review</t>
  </si>
  <si>
    <t xml:space="preserve">     6. CT Atlas</t>
  </si>
  <si>
    <t xml:space="preserve">     Contract</t>
  </si>
  <si>
    <t xml:space="preserve">      Staff Travel and Meetings</t>
  </si>
  <si>
    <t xml:space="preserve">      SOM 15 - Solomon Island</t>
  </si>
  <si>
    <t xml:space="preserve">      SOM 17 - Timur Leste</t>
  </si>
  <si>
    <t>C</t>
  </si>
  <si>
    <t>A0017B</t>
  </si>
  <si>
    <t>A0022A</t>
  </si>
  <si>
    <t>BV</t>
  </si>
  <si>
    <t>No</t>
  </si>
  <si>
    <t xml:space="preserve">Date </t>
  </si>
  <si>
    <t>Job Code Description</t>
  </si>
  <si>
    <t>COA - Budget</t>
  </si>
  <si>
    <t>Acct Number</t>
  </si>
  <si>
    <t xml:space="preserve">Account Description </t>
  </si>
  <si>
    <t>Bank Account</t>
  </si>
  <si>
    <t>Column1</t>
  </si>
  <si>
    <t>Vendor Name</t>
  </si>
  <si>
    <t>Deposit</t>
  </si>
  <si>
    <t>Debet</t>
  </si>
  <si>
    <t>Credit</t>
  </si>
  <si>
    <t>0001</t>
  </si>
  <si>
    <t>11110 - Petty Cash</t>
  </si>
  <si>
    <t>1030006453399 (Contribution)</t>
  </si>
  <si>
    <t>Petty Cash, Opening balance</t>
  </si>
  <si>
    <t>Wiwin Joko Winarbo</t>
  </si>
  <si>
    <t>11251 - Bank Mandiri IDR Ac. 103.000.6453.399</t>
  </si>
  <si>
    <t>0002</t>
  </si>
  <si>
    <t>A0001 - Operating Expenses</t>
  </si>
  <si>
    <t>55161 - Vehicle Rental</t>
  </si>
  <si>
    <t>Rent Car Periode 6 January up to February 2019</t>
  </si>
  <si>
    <t>Vidy O Pelle</t>
  </si>
  <si>
    <t>21112 - Tax Payable - Art. 23</t>
  </si>
  <si>
    <t>Rent Car Periode 6 January up to February 2019, PPh23</t>
  </si>
  <si>
    <t>0003</t>
  </si>
  <si>
    <t>A0005 - Staff</t>
  </si>
  <si>
    <t>51511 - BPJS Man Power</t>
  </si>
  <si>
    <t>Periode Desember 2018, BPJS Man Power</t>
  </si>
  <si>
    <t>BPJS Ketenaga Kerjaa</t>
  </si>
  <si>
    <t>21211 - Accrued BPJS Manpower</t>
  </si>
  <si>
    <t>0004</t>
  </si>
  <si>
    <t>55121 - Comm/Telp &amp; Internet Conection</t>
  </si>
  <si>
    <t>CTI-CFF Regional Internet, December 2018</t>
  </si>
  <si>
    <t>0005</t>
  </si>
  <si>
    <t>Tax Article 23, December 2018</t>
  </si>
  <si>
    <t>Direktorat jendral pajak</t>
  </si>
  <si>
    <t>0006</t>
  </si>
  <si>
    <t>21114 - Tax Payable - Psl 4(2)</t>
  </si>
  <si>
    <t>Tax Article Psl 4(2), December 2018</t>
  </si>
  <si>
    <t>0007</t>
  </si>
  <si>
    <t>21111 - Tax Payable - Art. 21</t>
  </si>
  <si>
    <t>Tax Article 21, December 2018</t>
  </si>
  <si>
    <t>0008</t>
  </si>
  <si>
    <t>B133     - Consultant Financial / Adm</t>
  </si>
  <si>
    <t>1500013788128 (IDR-DOI)</t>
  </si>
  <si>
    <t>0009</t>
  </si>
  <si>
    <t>51512 - BPJS Health</t>
  </si>
  <si>
    <t>BPJS Kesehatan Periode December 2018</t>
  </si>
  <si>
    <t>BPJS Kesehatan</t>
  </si>
  <si>
    <t>21212 - Accrued BPJS Health</t>
  </si>
  <si>
    <t>0010</t>
  </si>
  <si>
    <t>51530 - Other Benefits (Housing Allowance, relocation</t>
  </si>
  <si>
    <t>Repatriation, Mamimpin MDO-CGK, 7 Jan 2019, Airticket</t>
  </si>
  <si>
    <t>PT Dwijava Tour and Travel</t>
  </si>
  <si>
    <t>0011</t>
  </si>
  <si>
    <t>A0009 - Travel and Meeting</t>
  </si>
  <si>
    <t>53110 - Airfare</t>
  </si>
  <si>
    <t>Bismarck and Solomon Seas Ecoregion, Hendra, GregoryMDO-CGK-MDO, Airticket</t>
  </si>
  <si>
    <t>PT Manjo Travel &amp; Tours</t>
  </si>
  <si>
    <t>0012</t>
  </si>
  <si>
    <t>53140 - Per Diem</t>
  </si>
  <si>
    <t>Bismarck and Solomon Seas Ecoregion, Hendra, Perdiem</t>
  </si>
  <si>
    <t>Dr. Hendra Yusran Siry</t>
  </si>
  <si>
    <t>53130 - Ground Transportation</t>
  </si>
  <si>
    <t>Bismarck and Solomon Seas Ecoregion, Hendra, Transportation</t>
  </si>
  <si>
    <t>53120 - Accomodation</t>
  </si>
  <si>
    <t>Bismarck and Solomon Seas Ecoregion, Hendra, Residence Allowance</t>
  </si>
  <si>
    <t>0013</t>
  </si>
  <si>
    <t>Bismarck and Solomon Seas Ecoregion, Gregory, Perdiem</t>
  </si>
  <si>
    <t>Dr.Gregory P Bennett</t>
  </si>
  <si>
    <t>Bismarck and Solomon Seas Ecoregion, Gregory, Transportation</t>
  </si>
  <si>
    <t>0014</t>
  </si>
  <si>
    <t>Accounting Software 17-19 January 2019 Tranining, Perdiem</t>
  </si>
  <si>
    <t>Accounting Software 17-19 January 2019 Tranining, Transportation</t>
  </si>
  <si>
    <t>Accounting Software 17-19 January 2019 Tranining, Family Residence</t>
  </si>
  <si>
    <t>0015</t>
  </si>
  <si>
    <t>Telephone Land, Internet IED Periode Dec 2018</t>
  </si>
  <si>
    <t>55131 - Office Supplies</t>
  </si>
  <si>
    <t>Water, Frame Foto, Stationery</t>
  </si>
  <si>
    <t>55133 - Vehicle Fuel, Parking</t>
  </si>
  <si>
    <t>Fuel and Parking</t>
  </si>
  <si>
    <t>55152 - Repair and Maint. Vehicle</t>
  </si>
  <si>
    <t>Renewal annyal tax Motor Cycle</t>
  </si>
  <si>
    <t>55151 - Repair and Maint. Building</t>
  </si>
  <si>
    <t>Generator Accu Water @Rp.10.000, 24 bottle</t>
  </si>
  <si>
    <t>52120 - Temporary contract</t>
  </si>
  <si>
    <t>Cleaning Service, Technician, Head Security, Periode January 2019</t>
  </si>
  <si>
    <t>Regular parking DPS apartement Periode 1 Jan to 31 Mar 2019</t>
  </si>
  <si>
    <t>53150 - Hosted Meeting Costs</t>
  </si>
  <si>
    <t>FOM Interview Meeting</t>
  </si>
  <si>
    <t>0016</t>
  </si>
  <si>
    <t>Accounting Software 17-19 Jan 2019 Training, Wiwin, CGK-MDO</t>
  </si>
  <si>
    <t>Accounting Software 17-19 Jan 2019 Training, Wiwin, MDO-CGK</t>
  </si>
  <si>
    <t>0017</t>
  </si>
  <si>
    <t>1030006453407 (USD-Contribution)</t>
  </si>
  <si>
    <t>International Conference PME 15-17 January 2019, Perdiem</t>
  </si>
  <si>
    <t>Dr. Sharifah Nora. S .Ibrahim</t>
  </si>
  <si>
    <t>0018</t>
  </si>
  <si>
    <t>B132     - Preliminary Assesment Leg</t>
  </si>
  <si>
    <t>52050 - Audit Fee</t>
  </si>
  <si>
    <t>150-001.3788.151 (USD-DOI)</t>
  </si>
  <si>
    <t>CTI Legal Opinion, Deposit</t>
  </si>
  <si>
    <t>Makarim &amp; Taira S</t>
  </si>
  <si>
    <t>0019</t>
  </si>
  <si>
    <t>Rent Car IED Periode 21 January to 22 February 2019</t>
  </si>
  <si>
    <t>Rent Car IED Periode 21 January to 22 February 2019, PPh23</t>
  </si>
  <si>
    <t>0020</t>
  </si>
  <si>
    <t>Rent Car IED Daily (10 to 16 January 2019)</t>
  </si>
  <si>
    <t>0021</t>
  </si>
  <si>
    <t>55110 - Electricity, Water and other utilities</t>
  </si>
  <si>
    <t>1030006453399 (IDR-Contribution)</t>
  </si>
  <si>
    <t>Generator fuel, 200 Ltr</t>
  </si>
  <si>
    <t>Bpk Muhtar Pau</t>
  </si>
  <si>
    <t>0022</t>
  </si>
  <si>
    <t>55162 - Machine Fotocopy Rental</t>
  </si>
  <si>
    <t>Fotocopy Machine Rental Periode January 2019</t>
  </si>
  <si>
    <t>CV Cipta Jaya Copier</t>
  </si>
  <si>
    <t>Fotocopy Machine Rental Periode January 2018, PPh23</t>
  </si>
  <si>
    <t>0023</t>
  </si>
  <si>
    <t>1-0421 - Advance Employee</t>
  </si>
  <si>
    <t>CTI operational Advance</t>
  </si>
  <si>
    <t>0024</t>
  </si>
  <si>
    <t>11211 - Bank Mandiri USD Ac. 103.000.6453.407</t>
  </si>
  <si>
    <t>Internal Transfer USD.58.000 to IDR Country Contribution Rate 14.030</t>
  </si>
  <si>
    <t>Bank Mandiri</t>
  </si>
  <si>
    <t>0025</t>
  </si>
  <si>
    <t>1-0209 - Received Transfer</t>
  </si>
  <si>
    <t>Incoming Transfer USD 58.000 from USD Country Contribution Rate 14.030</t>
  </si>
  <si>
    <t>0026</t>
  </si>
  <si>
    <t>52110 - Miscellaneous Consultancies</t>
  </si>
  <si>
    <t>Asa Silalahi, NoN Staff_ Periode January 2019, Salary</t>
  </si>
  <si>
    <t>Asa Silalahi</t>
  </si>
  <si>
    <t>Asa Silalahi, NoN Staff_ Periode January 2019, PPh 21</t>
  </si>
  <si>
    <t>0027</t>
  </si>
  <si>
    <t>Ayodya Satryo Anggorojati, NoN Staff_Periode January 2019</t>
  </si>
  <si>
    <t>Ayodya Satrio Anggorojati</t>
  </si>
  <si>
    <t>Ayodya Satryo Anggorojati, NoN Staff_Periode January 2019, PPh21</t>
  </si>
  <si>
    <t>0028</t>
  </si>
  <si>
    <t>51113 - Salary - ED and DED</t>
  </si>
  <si>
    <t>Hendra Yusran Siry, Periode January 2019, Salary</t>
  </si>
  <si>
    <t>CTI CFF RS Office Staff</t>
  </si>
  <si>
    <t>Dr.Sharifah Nora S.Ibrahim, Periode January 2019, Salary</t>
  </si>
  <si>
    <t>51112 - Salary - Expatriates</t>
  </si>
  <si>
    <t>Greogory P Bennett, Periode January 2019, Salary</t>
  </si>
  <si>
    <t>51111 - Salary - Local Staffs</t>
  </si>
  <si>
    <t>Mamimpin Napitupulu, Periode January 2019, Salary</t>
  </si>
  <si>
    <t>Wiwin Joko W, Periode January 2019, Salary</t>
  </si>
  <si>
    <t>Janet Polita, Periode January 2019, Salary</t>
  </si>
  <si>
    <t>Gregory P Bennett,Periode January 2019, Housing Allowance</t>
  </si>
  <si>
    <t>Mamimpin,Periode January 2019, Housing Allowance, THR prorate</t>
  </si>
  <si>
    <t>Wiwin,Periode January 2019, Housing Allowance</t>
  </si>
  <si>
    <t>Janet Polita, Periode January 2019, Housing Allowance</t>
  </si>
  <si>
    <t>Periode January 2019, PPh21</t>
  </si>
  <si>
    <t>Periode January 2019, BPJS Man Power</t>
  </si>
  <si>
    <t>Periode January 2019, BPJS Health</t>
  </si>
  <si>
    <t>0029</t>
  </si>
  <si>
    <t>ICRI-GCRMN 31 Jan - 1 Feb 2019 Workshop, Janet, Nora Accomodation</t>
  </si>
  <si>
    <t>Grand Mercure - Jakarta Harmoni</t>
  </si>
  <si>
    <t>00030</t>
  </si>
  <si>
    <t>92112 - Bank Service Charge</t>
  </si>
  <si>
    <t>Bank Charges Periode January 2019</t>
  </si>
  <si>
    <t>00031</t>
  </si>
  <si>
    <t>91111 - Interest Income</t>
  </si>
  <si>
    <t>Bank Interest Periode January 2019</t>
  </si>
  <si>
    <t>00032</t>
  </si>
  <si>
    <t>Bank Charge Periode January 2019_USD Contribution</t>
  </si>
  <si>
    <t>00033</t>
  </si>
  <si>
    <t>Bank Interest Periode January 2019_USD Contribution</t>
  </si>
  <si>
    <t>00034</t>
  </si>
  <si>
    <t>Bank Charge Periode January 2019_USD_DOI</t>
  </si>
  <si>
    <t>00035</t>
  </si>
  <si>
    <t>Bank Interest Periode January 2019_USD_DOI</t>
  </si>
  <si>
    <t>00036</t>
  </si>
  <si>
    <t>150-001.3788.128 (IDR-DOI)</t>
  </si>
  <si>
    <t>Bank Charge Periode January 2019_IDR_DOI</t>
  </si>
  <si>
    <t>00037</t>
  </si>
  <si>
    <t>Bank Interest Periode January 2019_IDR_DOI</t>
  </si>
  <si>
    <t>00038</t>
  </si>
  <si>
    <t>ICRI-GCRMN 31 Jan - 1 Feb 2019 Workshop, Janet, Nora, Whizz hotel ,Accomodation</t>
  </si>
  <si>
    <t>ICRI-GCRMN 31 Jan - 1 Feb 2019 Workshop, Hendra, Nora, Janet MDC-CGK, Airfare</t>
  </si>
  <si>
    <t>ICRI-GCRMN 31 Jan - 1 Feb 2019 Workshop, Nora, Janet MDC-CGK, Airfare</t>
  </si>
  <si>
    <t>ICRI-GCRMN 31 Jan - 1 Feb 2019 Workshop, Hendra CGK-CGK, Airfare</t>
  </si>
  <si>
    <t>ICRI-GCRMN 31 Jan - 1 Feb 2019 Workshop, Janet, Nora, Hendra</t>
  </si>
  <si>
    <t>00039</t>
  </si>
  <si>
    <t>A0022A- FRWG</t>
  </si>
  <si>
    <t>IRC - International Resources Committee 11-12 Feb 2019, Antonio De Jesus, Julio Da Cruz, DILI-DPS-MDC-DPS-DILI, Airticket</t>
  </si>
  <si>
    <t>00040</t>
  </si>
  <si>
    <t>IRC - International Resources Committee 11-12 Feb 2019, Imam Fitrianto, Sri Atmini, CGK-MDC-CGK</t>
  </si>
  <si>
    <t>00041</t>
  </si>
  <si>
    <t>ICRI-GCRMN 31 Jan - 1 Feb 2019 Workshop, Janet Perdiem</t>
  </si>
  <si>
    <t>Janet Rosalie Anne H Polita</t>
  </si>
  <si>
    <t>ICRI-GCRMN 31 Jan - 1 Feb 2019 Workshop, Transportation</t>
  </si>
  <si>
    <t>ICRI-GCRMN 31 Jan - 1 Feb 2019 Workshop, Transport and perdiem</t>
  </si>
  <si>
    <t>00042</t>
  </si>
  <si>
    <t>11273 - Bank Mandiri USD Ac. 150.001.3788.151</t>
  </si>
  <si>
    <t>Incoming Fund Restricted for Act. 3.3</t>
  </si>
  <si>
    <t>US DoI</t>
  </si>
  <si>
    <t>43000 - Government Grant</t>
  </si>
  <si>
    <t>00043</t>
  </si>
  <si>
    <t>ICRI-GCRMN 31 Jan - 1 Feb 2019 Workshop, Sharifah Nora S.Ibrahim</t>
  </si>
  <si>
    <t>ICRI-GCRMN 31 Jan - 1 Feb 2019 Workshop, Transportation, Perdiem</t>
  </si>
  <si>
    <t>00044</t>
  </si>
  <si>
    <t>CTI-CFF Regional Internet, No# 171303102460, January 2019</t>
  </si>
  <si>
    <t>00045</t>
  </si>
  <si>
    <t>11530 - Prepaid Expense - Employee</t>
  </si>
  <si>
    <t>IRC - International Resources Committee 11-12 Feb 2019, Advance</t>
  </si>
  <si>
    <t>William Tumimomor</t>
  </si>
  <si>
    <t>00046</t>
  </si>
  <si>
    <t>00047</t>
  </si>
  <si>
    <t>Tax Article 21, January 2019</t>
  </si>
  <si>
    <t>00048</t>
  </si>
  <si>
    <t>Tax Article 23, January 2019</t>
  </si>
  <si>
    <t>00049</t>
  </si>
  <si>
    <t>IRC - International Resources Committee 11-12 Feb 2019,Vagi Rei, Teine Martin, POM-SIN-CGK-MDO vv</t>
  </si>
  <si>
    <t>00050</t>
  </si>
  <si>
    <t>IRC - International Resources Committee 11-12 Feb 2019, Alick, Matthew Walekor,HIR-POM-SIN-CGK-MDO vv, Airticket</t>
  </si>
  <si>
    <t>00051</t>
  </si>
  <si>
    <t>Relocation FOM- Ivan Saltano Kiagoes, CGK-MDC, Airticket</t>
  </si>
  <si>
    <t>00052</t>
  </si>
  <si>
    <t>Rent Car Periode 6 Feb up to 6 March 2019</t>
  </si>
  <si>
    <t>Rent Car Periode 6 Feb up to 6 March 2019, PPh23</t>
  </si>
  <si>
    <t>00053</t>
  </si>
  <si>
    <t>Repatriation, Mamimpin's Familly MDO-CGK, 19 June 2019, Airticket</t>
  </si>
  <si>
    <t>00053A</t>
  </si>
  <si>
    <t>Incoming Fund From The US Dept of the Interior (US DoI) Act. 1.3</t>
  </si>
  <si>
    <t>00054</t>
  </si>
  <si>
    <t>ICRI-GCRMN 31 Jan - 1 Feb 2019 Workshop, Hendra Perdiem</t>
  </si>
  <si>
    <t>ICRI-GCRMN 31 Jan - 1 Feb 2019 Workshop, Family Residence</t>
  </si>
  <si>
    <t>00055</t>
  </si>
  <si>
    <t>BPJS Kesehatan Periode January 2019</t>
  </si>
  <si>
    <t>00056</t>
  </si>
  <si>
    <t>00057</t>
  </si>
  <si>
    <t>IRC - International Resources Committee 11-12 Feb 2019, Alick, Matthew Walekoro, HIR-BNE-SIN-MDC, 10 Feb 2019, Airticket</t>
  </si>
  <si>
    <t>Aura</t>
  </si>
  <si>
    <t>IRC - International Resources Committee 11-12 Feb 2019, Alick, Matthew Walekoro, MDC-SIN, 13 Feb 2019, Airticket</t>
  </si>
  <si>
    <t>00058</t>
  </si>
  <si>
    <t>G Suite Basic Add-On (cticff.org) exp: 2 Aug 2019</t>
  </si>
  <si>
    <t>PT EIKON Technology</t>
  </si>
  <si>
    <t>00059</t>
  </si>
  <si>
    <t>Courtesy call to ASEAN Secretariat 18-19 Feb 2019, Hendra, Nora, Ayodya, MDC-CGK-MDC, Airticket</t>
  </si>
  <si>
    <t>Courtesy call to ASEAN Secretariat 18-19 Feb 2019, Nora, Accomodation</t>
  </si>
  <si>
    <t>00060</t>
  </si>
  <si>
    <t>Relocation, FOM</t>
  </si>
  <si>
    <t>Ivan Saltano Kiagoes</t>
  </si>
  <si>
    <t>00061</t>
  </si>
  <si>
    <t>Relocation, FAM, Less Payment Refer PV#2182</t>
  </si>
  <si>
    <t>00062</t>
  </si>
  <si>
    <t>Electicity Periode January 2019_Id Pelanggan# 311900194379</t>
  </si>
  <si>
    <t>PT PLN (PERSERO) UIW SULUTTENGGO</t>
  </si>
  <si>
    <t>00063</t>
  </si>
  <si>
    <t>IRC - International Resources Committee 11-12 Feb 2019, 12 Pax Accomodation</t>
  </si>
  <si>
    <t>Novotel Hotel - Manado</t>
  </si>
  <si>
    <t>53160 - Workshop/Meeting/Seminar</t>
  </si>
  <si>
    <t>IRC - International Resources Committee 11-12 Feb 2019, 30 Pax Meeting Package</t>
  </si>
  <si>
    <t>Relocation, FOM, 10-16 Feb 2019, Accomodation</t>
  </si>
  <si>
    <t>00064</t>
  </si>
  <si>
    <t>Rent Car IED Periode 21 February to 22 March 2019</t>
  </si>
  <si>
    <t>Rent Car IED Periode 21 February to 22 March 2019, PPh23</t>
  </si>
  <si>
    <t>00065</t>
  </si>
  <si>
    <t>Courtesy call to ASEAN Secretariat 18-19 Feb 2019,Asa, MDC-CGK-MDC, Airticket</t>
  </si>
  <si>
    <t>00066</t>
  </si>
  <si>
    <t>A0017B- Threatened Species</t>
  </si>
  <si>
    <t>Identification training on Shark and Rays Workshop 25-27 Feb 2019 Advance</t>
  </si>
  <si>
    <t>00067</t>
  </si>
  <si>
    <t>Telephone Land, Internet IED Periode January and Feb 2019</t>
  </si>
  <si>
    <t>Tissue, Stamp duty, Newpaper, Water Drink</t>
  </si>
  <si>
    <t>55132 - Postage/ Courrier</t>
  </si>
  <si>
    <t>KAP Y Santosa Agreement, Courier</t>
  </si>
  <si>
    <t>Fuel_Operational Car</t>
  </si>
  <si>
    <t>Cleaning Service, Technician, Head Security, Periode Feb 2019</t>
  </si>
  <si>
    <t>Parking</t>
  </si>
  <si>
    <t>Meeting with WWF, Snack and Lunch</t>
  </si>
  <si>
    <t>00068</t>
  </si>
  <si>
    <t>Courtesy call to ASEAN Secretariat 18-19 Feb 2019,Asa Perdiem</t>
  </si>
  <si>
    <t>Courtesy call to ASEAN Secretariat 18-19 Feb 2019, Family Residence</t>
  </si>
  <si>
    <t>Courtesy call to ASEAN Secretariat 18-19 Feb 2019, Transportation</t>
  </si>
  <si>
    <t>00069</t>
  </si>
  <si>
    <t>Courtesy call to ASEAN Secretariat 18-19 Feb 2019, Nora, Perdiem</t>
  </si>
  <si>
    <t>Courtesy call to ASEAN Secretariat 18-19 Feb 2019, Nora, Transportation</t>
  </si>
  <si>
    <t>00070</t>
  </si>
  <si>
    <t>Courtesy call to ASEAN Secretariat 18-19 Feb 2019, Hendra Yusran, Perdiem</t>
  </si>
  <si>
    <t>Courtesy call to ASEAN Secretariat 18-19 Feb 2019, Hendra Yusran, Family Residence</t>
  </si>
  <si>
    <t>Courtesy call to ASEAN Secretariat 18-19 Feb 2019, Hendra Yusran, Transportation</t>
  </si>
  <si>
    <t>00071</t>
  </si>
  <si>
    <t>Courtesy call to ASEAN Secretariat 18-19 Feb 2019, Ayodya, Perdiem</t>
  </si>
  <si>
    <t>Courtesy call to ASEAN Secretariat 18-19 Feb 2019, Ayodya, Family Residence</t>
  </si>
  <si>
    <t>Courtesy call to ASEAN Secretariat 18-19 Feb 2019, Ayodya, Transportation</t>
  </si>
  <si>
    <t>00072</t>
  </si>
  <si>
    <t>CTI operational Refer PV#00023, Advance Settlement</t>
  </si>
  <si>
    <t>CTI operational, Stationery</t>
  </si>
  <si>
    <t>CTI operational, Stationery, Bantex</t>
  </si>
  <si>
    <t xml:space="preserve">CTI operational, Sugar, Coffee, Tissue, Sunlight </t>
  </si>
  <si>
    <t>CTI operational, Paper A4</t>
  </si>
  <si>
    <t>CTI operational, Cutter</t>
  </si>
  <si>
    <t>CTI operational, Sticker CTI</t>
  </si>
  <si>
    <t>CTI operational, Rope for Flag</t>
  </si>
  <si>
    <t>CTI operational, Saw</t>
  </si>
  <si>
    <t>00073</t>
  </si>
  <si>
    <t>55141 - Publication and Printing</t>
  </si>
  <si>
    <t>Diplomacy Festival (Diplofest),Makassar  22-23 February 2019, Banner and Back drop</t>
  </si>
  <si>
    <t>SIGMA Digital Printing</t>
  </si>
  <si>
    <t>00074</t>
  </si>
  <si>
    <t>Diplomacy Festival (Diplofest),Makassar  22-23 February 2019, Janet and HendraAccomodation</t>
  </si>
  <si>
    <t>Diplomacy Festival (Diplofest),Makassar  22-23 February 2019, Janet and Hendra, MDC-UJPG.Airticket</t>
  </si>
  <si>
    <t>00075</t>
  </si>
  <si>
    <t>Internal Transfer USD.56.500 to IDR Country Contribution</t>
  </si>
  <si>
    <t>00076</t>
  </si>
  <si>
    <t>Asa Silalahi, NoN Staff_ Periode February 2019, Salary</t>
  </si>
  <si>
    <t>Asa Silalahi, NoN Staff_ Periode February 2019, Salary, PPh21</t>
  </si>
  <si>
    <t>00077</t>
  </si>
  <si>
    <t>Incoming Transfer USD 56.500 Rate IDR.13.990</t>
  </si>
  <si>
    <t>00078</t>
  </si>
  <si>
    <t>Salary Periode February 2019</t>
  </si>
  <si>
    <t>Salary Periode February 2019, ED and DED</t>
  </si>
  <si>
    <t>Salary Periode February 2019 (Gregory and Janet)</t>
  </si>
  <si>
    <t>Salary Periode February 2019, Housing Allowance</t>
  </si>
  <si>
    <t>Salary Periode February 2019, Wiwin, Ayodya, William, Overtime</t>
  </si>
  <si>
    <t>Salary Periode February 2019, BPJS Man Power</t>
  </si>
  <si>
    <t>Salary Periode February 2019, BPJS Health</t>
  </si>
  <si>
    <t>Salary Periode February 2019, Tax PPh21</t>
  </si>
  <si>
    <t>Salary Periode February 2019, Accured BPJS Ketenagakerjaan</t>
  </si>
  <si>
    <t>Salary Periode February 2019, Accured BPJS Health</t>
  </si>
  <si>
    <t>00078A</t>
  </si>
  <si>
    <t>February 2019, Bank Charge</t>
  </si>
  <si>
    <t>00078B</t>
  </si>
  <si>
    <t>February 2019, Interest Bank</t>
  </si>
  <si>
    <t>00078C</t>
  </si>
  <si>
    <t>00078D</t>
  </si>
  <si>
    <t>00078E</t>
  </si>
  <si>
    <t>B155     - Others, Overhead CTI</t>
  </si>
  <si>
    <t>11263 - Bank Mandiri IDR Ac. 150.001.3788.128</t>
  </si>
  <si>
    <t>00078F</t>
  </si>
  <si>
    <t>00078G</t>
  </si>
  <si>
    <t>00078H</t>
  </si>
  <si>
    <t>00079</t>
  </si>
  <si>
    <t>Identification training on Shark and Rays Workshop 25-27 Feb 2019, Fajar Adi Purnama, MKQ-UPG-LOP-CGK-MKQ, Airticket</t>
  </si>
  <si>
    <t>Identification training on Shark and Rays Workshop 25-27 Feb 2019, Service fee</t>
  </si>
  <si>
    <t>Identification training on Shark and Rays Workshop 25-27 Feb 2019, Paul Tua, DPS-LOP-CGK, Airticket</t>
  </si>
  <si>
    <t>Identification training on Shark and Rays Workshop 25-27 Feb 2019, Paul Tua, HiR-BNE-SIN-DPS // CGK-SIN-POM-HIR, Airticket</t>
  </si>
  <si>
    <t>Identification training on Shark and Rays Workshop 25-27 Feb 2019, Haiveta Joku, POM-SIN-POM//SIN-CGK-LOP-DPS-SIN, Airticket</t>
  </si>
  <si>
    <t>Identification training on Shark and Rays Workshop 25-27 Feb 2019, Sabino Leto Adonia, DIL-DPS-DIL//DPS-LOP-DPS, Airticket</t>
  </si>
  <si>
    <t>Identification training on Shark and Rays Workshop 25-27 Feb 2019, Gregory P Bennett, MDC-CGK-LOP-DPS-MDC, Airticket</t>
  </si>
  <si>
    <t>Identification training on Shark and Rays Workshop 25-27 Feb 2019, Francisco Torres, MNL-DPS-CGK-MNL, Airticket</t>
  </si>
  <si>
    <t>Identification training on Shark and Rays Workshop 25-27 Feb 2019, Francisco Torres, DPS-LOP-CGK</t>
  </si>
  <si>
    <t>Identification training on Shark and Rays Workshop 25-27 Feb 2019, Francisco Torres, 1 night transit in bali, Accomodation</t>
  </si>
  <si>
    <t>Identification training on Shark and Rays Workshop 25-27 Feb 2019, Hendra Yusran Siry, CGK-MDC, Airticket</t>
  </si>
  <si>
    <t>Diplomacy Festival (Diplofest),Makassar  22-23 February 2019, Janet, UJPG-MDC,Airticket</t>
  </si>
  <si>
    <t>Identification training on Shark and Rays Workshop 25-27 Feb 2019, Hendra Yusran Siry, UJPG-CGK-LOP, Airticket</t>
  </si>
  <si>
    <t>00080</t>
  </si>
  <si>
    <t>Fotocopy Machine Rental Periode February 2019</t>
  </si>
  <si>
    <t>Fotocopy Machine Rental Periode February 2019, PPh23</t>
  </si>
  <si>
    <t>00081</t>
  </si>
  <si>
    <t>Diplomacy Festival (Diplofest),Makassar  22-23 February 2019, Perdiem</t>
  </si>
  <si>
    <t>Diplomacy Festival (Diplofest),Makassar  22-23 February 2019, Transportation</t>
  </si>
  <si>
    <t>00082</t>
  </si>
  <si>
    <t>A0003 - Capital Expenditure</t>
  </si>
  <si>
    <t>15113 - Equipment</t>
  </si>
  <si>
    <t>CTI Security System_TV LED LG 32UK500 4 unit + Install bracket</t>
  </si>
  <si>
    <t>Toko Suara Electro</t>
  </si>
  <si>
    <t>00083</t>
  </si>
  <si>
    <t>Office Equipment_Storage Shelving 9030 White_Informa</t>
  </si>
  <si>
    <t>Linia Pedal Bin Uk. 5 Ltr,  5 Unit</t>
  </si>
  <si>
    <t>Pedal Bin Slow Close 2 unit</t>
  </si>
  <si>
    <t>Trash Bin Fingerprint  1 unit</t>
  </si>
  <si>
    <t>Stationery, Ballpoint, Plastic box for filling, Magic tape</t>
  </si>
  <si>
    <t>Operational Car of IED, Fuel and Parking</t>
  </si>
  <si>
    <t>CTI Operational February 2019</t>
  </si>
  <si>
    <t>00084</t>
  </si>
  <si>
    <t>ASEAN Foundation Visit, 6 March 2019, William, Sharifah Nora, Accomodation</t>
  </si>
  <si>
    <t>Aryaduta Hotel</t>
  </si>
  <si>
    <t>00085</t>
  </si>
  <si>
    <t>Rent Car Periode 6 March up to 6 Apr 2019</t>
  </si>
  <si>
    <t>Rent Car Periode 6 March up to 6 Apr 2019, PPh23</t>
  </si>
  <si>
    <t>00086</t>
  </si>
  <si>
    <t>Identification training on Shark and Rays Workshop 25-27 Feb 2019 Refer PV#00066 Advance Settlement</t>
  </si>
  <si>
    <t>Identification training on Shark and Rays Workshop 25-27 Feb 2019, Participants Perdiem</t>
  </si>
  <si>
    <t>00087</t>
  </si>
  <si>
    <t>Identification training on Shark and Rays Workshop 25-27 Feb 2019, LOP-HLP, Airticket</t>
  </si>
  <si>
    <t>00088</t>
  </si>
  <si>
    <t>53190 - Other Travel Cost</t>
  </si>
  <si>
    <t>Diplomacy Festival (Diplofest),Makassar  22-23 February 2019, Wrapping</t>
  </si>
  <si>
    <t>Identification training on Shark and Rays Workshop 25-27 Feb 2019, Perdiem</t>
  </si>
  <si>
    <t xml:space="preserve">USAID OCEAN Coordination Meeting 1 March 2019, Perdiem </t>
  </si>
  <si>
    <t>USAID OCEAN Coordination Meeting 1 March 2019, Family Residence</t>
  </si>
  <si>
    <t>USAID OCEAN Coordination Meeting 1 March 2019, Transportation</t>
  </si>
  <si>
    <t>USAID OCEAN Coordination Meeting 1 March 2019, Shark and Diplofest</t>
  </si>
  <si>
    <t>00089</t>
  </si>
  <si>
    <t>Identification training on Shark and Rays Workshop 25-27 Feb 2019, Transportation</t>
  </si>
  <si>
    <t>00090</t>
  </si>
  <si>
    <t>Electicity Periode February 2019_Id Pelanggan# 311900194379</t>
  </si>
  <si>
    <t>00091</t>
  </si>
  <si>
    <t>Salary Periode February 2019, Accured BPJS Man Power</t>
  </si>
  <si>
    <t>00092</t>
  </si>
  <si>
    <t>00093</t>
  </si>
  <si>
    <t>Tax Article 21, February 2019</t>
  </si>
  <si>
    <t>Tax Article 23, February 2019</t>
  </si>
  <si>
    <t>Tax Article 23 and 21, February 2019</t>
  </si>
  <si>
    <t>00094</t>
  </si>
  <si>
    <t>Finance and Operation Meeting, ASEAN Foundation 6 March 2019, Perdiem</t>
  </si>
  <si>
    <t>Finance and Operation Meeting, ASEAN Foundation 6 March 2019, Transportation</t>
  </si>
  <si>
    <t>00095</t>
  </si>
  <si>
    <t>00096</t>
  </si>
  <si>
    <t>00097</t>
  </si>
  <si>
    <t>Finance and Operation Meeting, ASEAN Foundation 6 March 2019, Nora, Ivan, William, MDC-CGK-MDC, Airticket</t>
  </si>
  <si>
    <t>Finance and Operation Meeting, ASEAN Foundation 6 March 2019, Hendra, JKT-MDC, Airticket</t>
  </si>
  <si>
    <t>Finance and Operation Meeting, ASEAN Foundation 6 March 2019, Nora, Ivan, William, Hendra, JKT-MDC, Airticket</t>
  </si>
  <si>
    <t>DSA</t>
  </si>
  <si>
    <t>Hotel</t>
  </si>
  <si>
    <t>Transport</t>
  </si>
  <si>
    <t>MP</t>
  </si>
  <si>
    <t>Photocopy</t>
  </si>
  <si>
    <t>Misc</t>
  </si>
  <si>
    <t>Snack</t>
  </si>
  <si>
    <t>Car Rental</t>
  </si>
  <si>
    <t>Telephone</t>
  </si>
  <si>
    <t>Exch Rate</t>
  </si>
  <si>
    <t>Transp</t>
  </si>
  <si>
    <t>Accom</t>
  </si>
  <si>
    <t>Ph Copy</t>
  </si>
  <si>
    <t>Honor</t>
  </si>
  <si>
    <t>Lunch</t>
  </si>
  <si>
    <t>transp</t>
  </si>
  <si>
    <t>photocopy</t>
  </si>
  <si>
    <t>accomo</t>
  </si>
  <si>
    <t>dsa</t>
  </si>
  <si>
    <t>75% 7500000</t>
  </si>
  <si>
    <t>75% 14850000</t>
  </si>
  <si>
    <t>Trnsp</t>
  </si>
  <si>
    <t>Eq</t>
  </si>
  <si>
    <t>ATK</t>
  </si>
  <si>
    <t>02.245.090.2-003.000</t>
  </si>
  <si>
    <t>PT.VIDA Indonesia</t>
  </si>
  <si>
    <t>JL.Anggrek No.23 A, Rawamangun, Jakarta 13220</t>
  </si>
  <si>
    <t>petty cash</t>
  </si>
  <si>
    <t>cash</t>
  </si>
  <si>
    <t xml:space="preserve">                                                                     </t>
  </si>
  <si>
    <t>file in cashbook Oct 15</t>
  </si>
  <si>
    <t>IED, Rental Car 4-9 Nov and 17-21 Dec 2018</t>
  </si>
  <si>
    <t>Fotocopy Machine Rental Periode December 2018</t>
  </si>
  <si>
    <t xml:space="preserve">IED, Rental Car 22-23 Nov 2018, </t>
  </si>
  <si>
    <t>0</t>
  </si>
  <si>
    <t>F. Program Services</t>
  </si>
  <si>
    <t>G. Capital Expenditure</t>
  </si>
  <si>
    <t>H. Appropriation</t>
  </si>
  <si>
    <t>CTI-CFF - BUDGET MONITORING TEMPLATE</t>
  </si>
  <si>
    <t xml:space="preserve">     Other benefits </t>
  </si>
  <si>
    <t>52110 Audit</t>
  </si>
  <si>
    <t>53110 Airfare</t>
  </si>
  <si>
    <t>53120 Accommodation</t>
  </si>
  <si>
    <t>53130 Ground Transportation</t>
  </si>
  <si>
    <t>53140 Per Diem</t>
  </si>
  <si>
    <t>53150 Hosted Meeting Costs</t>
  </si>
  <si>
    <t>53160 Workshop/Meeting/Seminar</t>
  </si>
  <si>
    <t>53190 Other Travel Costs</t>
  </si>
  <si>
    <t>55110 Electricity, Water and Other Utilities</t>
  </si>
  <si>
    <t>55111 Visa, Permit</t>
  </si>
  <si>
    <t>55121 Communication, Telephone &amp; Internet Connection</t>
  </si>
  <si>
    <t>55131 Office Supplies</t>
  </si>
  <si>
    <t>55132 Postage/Courier</t>
  </si>
  <si>
    <t>55134 Software and Licenses</t>
  </si>
  <si>
    <t>55151 Repair and Maintenance - Building</t>
  </si>
  <si>
    <t>55152 Repair and Maintenance - Vehicle</t>
  </si>
  <si>
    <t>55153 Repair and Maintenance - Computer/Electronic Equipment</t>
  </si>
  <si>
    <t>55133 Vehicle Fuel, Parking, Tollway</t>
  </si>
  <si>
    <t>Rental - Photocopy Machine</t>
  </si>
  <si>
    <t>55161 Vehicle Rental</t>
  </si>
  <si>
    <t>55162 Photocopy Machine Rental</t>
  </si>
  <si>
    <t>Rental - Transportation and Other Rental</t>
  </si>
  <si>
    <t>55169 Other Rental</t>
  </si>
  <si>
    <t>55170 Hospitality</t>
  </si>
  <si>
    <t>A.001</t>
  </si>
  <si>
    <t>A.002</t>
  </si>
  <si>
    <t>A.009</t>
  </si>
  <si>
    <t>A.005</t>
  </si>
  <si>
    <t>A.003</t>
  </si>
  <si>
    <t>A.004</t>
  </si>
  <si>
    <t>A.006</t>
  </si>
  <si>
    <t>A.007</t>
  </si>
  <si>
    <t>A.008</t>
  </si>
  <si>
    <t>A.010</t>
  </si>
  <si>
    <t>A.011</t>
  </si>
  <si>
    <t>A.012</t>
  </si>
  <si>
    <t>Miscellaneous (Visa, Permit)</t>
  </si>
  <si>
    <t>A.013</t>
  </si>
  <si>
    <t>A.014</t>
  </si>
  <si>
    <t xml:space="preserve">     Benefits (BPJS Manpower and BPJS Health)</t>
  </si>
  <si>
    <t xml:space="preserve">     Religious Holiday Allowance (THR)</t>
  </si>
  <si>
    <t>92112 Tax Expense Art. 23</t>
  </si>
  <si>
    <t>Publication and Printing</t>
  </si>
  <si>
    <t>DETAILED COST ACTIVITY
PER ACCOUNTING CHART OF ACCOUNTS</t>
  </si>
  <si>
    <t>92115 Bank Service Charge</t>
  </si>
  <si>
    <t>91190 Other Non-Operating Expenses</t>
  </si>
  <si>
    <t>E</t>
  </si>
  <si>
    <t>B.002</t>
  </si>
  <si>
    <t>B.001</t>
  </si>
  <si>
    <t>B.003</t>
  </si>
  <si>
    <t>B.004</t>
  </si>
  <si>
    <t>B.005</t>
  </si>
  <si>
    <t>B.006</t>
  </si>
  <si>
    <t>B.007</t>
  </si>
  <si>
    <t>G</t>
  </si>
  <si>
    <t>15111 Furnitures</t>
  </si>
  <si>
    <t>15112 Vehicles</t>
  </si>
  <si>
    <t>15113 Equipment</t>
  </si>
  <si>
    <t>15114 Computer</t>
  </si>
  <si>
    <t>15115 Software</t>
  </si>
  <si>
    <t>D.001</t>
  </si>
  <si>
    <t>D.002</t>
  </si>
  <si>
    <t>D.003</t>
  </si>
  <si>
    <t>D.004</t>
  </si>
  <si>
    <t>F.001</t>
  </si>
  <si>
    <t>F.002</t>
  </si>
  <si>
    <t>F.003.01</t>
  </si>
  <si>
    <t>F.003.02</t>
  </si>
  <si>
    <t>Threatened Species (TS)</t>
  </si>
  <si>
    <t>Climate Change Adaptation (CCA)</t>
  </si>
  <si>
    <t>Ecosystem Approach Fisheries Management (EAFM)</t>
  </si>
  <si>
    <t>Marine Protected Areas (MPA)</t>
  </si>
  <si>
    <t>BUDGET ITEM</t>
  </si>
  <si>
    <t>BUDGET CODE</t>
  </si>
  <si>
    <t>Transportation Expenses (Fuel/Parking/Tollway)</t>
  </si>
  <si>
    <t>F.003.03</t>
  </si>
  <si>
    <t>F.003.04</t>
  </si>
  <si>
    <t>F.003.05</t>
  </si>
  <si>
    <t>F.004.01</t>
  </si>
  <si>
    <t>F.004.02</t>
  </si>
  <si>
    <t>F.004.03</t>
  </si>
  <si>
    <t>F.004.04</t>
  </si>
  <si>
    <t>F.004.06</t>
  </si>
  <si>
    <t>F.004.05</t>
  </si>
  <si>
    <t>F.004.07</t>
  </si>
  <si>
    <t>F.004.08</t>
  </si>
  <si>
    <t>F.004.09</t>
  </si>
  <si>
    <t>F.005</t>
  </si>
  <si>
    <t>F.006</t>
  </si>
  <si>
    <t>H</t>
  </si>
  <si>
    <t>I. Restricted Fund (Investment)</t>
  </si>
  <si>
    <t>I</t>
  </si>
  <si>
    <t>BUDGET
2019</t>
  </si>
  <si>
    <t xml:space="preserve">     Local Hires</t>
  </si>
  <si>
    <t>B.008</t>
  </si>
  <si>
    <t xml:space="preserve">     Contract RCTNO</t>
  </si>
  <si>
    <t>TOTAL</t>
  </si>
  <si>
    <t>Comm/Telp &amp; Internet Connection</t>
  </si>
  <si>
    <t>BUDGET
2020</t>
  </si>
  <si>
    <t>BUDGET
2021</t>
  </si>
  <si>
    <t>BUDGET
2022</t>
  </si>
  <si>
    <t>NOTE</t>
  </si>
  <si>
    <t>Date</t>
  </si>
  <si>
    <t>Transaction</t>
  </si>
  <si>
    <t>Debit</t>
  </si>
  <si>
    <t>Muhtar Pau - Generator, Gasoline 200Ltr</t>
  </si>
  <si>
    <t>PT PLN (PERSERO) UIW SULUTTENGGO - Period January 2019, Id Pelanggan#311900194379, Electricity</t>
  </si>
  <si>
    <t>PT PLN (PERSERO) UIW SULUTTENGGO - Period 2019, Customer Id#311900194379, Electricity</t>
  </si>
  <si>
    <t>PT PLN (PERSERO) UIW SULUTTENGGO - Period March 2019, Id Customer#311900194379, Electricity</t>
  </si>
  <si>
    <t>PT PLN (PERSERO) UIW SULUTTENGGO - Period Apr 2019, Id Pelanggan #311900194379, Electricity</t>
  </si>
  <si>
    <t>PT PLN (PERSERO) UIW SULUTTENGGO - Period May 2019, Id Pelanggan#311900194379, Electricity</t>
  </si>
  <si>
    <t>PT PLN (PERSERO) UIW SULUTTENGGO - Period June 2019, Id Pelanggan#311900194379, Electricity</t>
  </si>
  <si>
    <t>Total</t>
  </si>
  <si>
    <t>DATA FROM XERO</t>
  </si>
  <si>
    <t>ELECTRICITY COST PER MONTH (AVERAGE)</t>
  </si>
  <si>
    <t>USD</t>
  </si>
  <si>
    <t>IDR</t>
  </si>
  <si>
    <t>GASOLINE</t>
  </si>
  <si>
    <t>BUDGET PER MO</t>
  </si>
  <si>
    <t>BUDGET PER YEAR</t>
  </si>
  <si>
    <t>PT Telkom Indonesi - CTI-CFF, Periode December 2018, Internet</t>
  </si>
  <si>
    <t>Wiwin Joko Winarbo - Period Jan 2019, IED telephone and Internet</t>
  </si>
  <si>
    <t>PT Telkom Indonesi - Period January 2019, CTI Internet</t>
  </si>
  <si>
    <t>Wiwin Joko Winarbo - Line land, Internet IED Jan and feb 2019</t>
  </si>
  <si>
    <t>Miftahul Fuji Handoko - Setup PABX and Electrical Instalation</t>
  </si>
  <si>
    <t>Wiwin Joko Winarbo - Top Up Internet Modem for 3rd Floor #087849492182</t>
  </si>
  <si>
    <t>PT Telkom Indonesia - Period March 2019, CTI-CFF 3rd Floor Internet, #171303102460</t>
  </si>
  <si>
    <t>PT Telkom Indonesia - Period February 2019, CTI-CFF 3rd Floor Internet, #171303102460</t>
  </si>
  <si>
    <t>Transvision - TV Cable Subcription 1 Year</t>
  </si>
  <si>
    <t>PT Telkom Indonesia - Period April 2019, CTI-CFF Customer#171303102460, Internet</t>
  </si>
  <si>
    <t>Wiwin Joko Winarbo - Period March 2019 Land Line, Internet IED</t>
  </si>
  <si>
    <t>CV Citra Jaya Mandiri - CTI-CFF Internet, 1st Instalation, Service fee</t>
  </si>
  <si>
    <t>CV Citra Jaya Mandiri - CTI-CFF Internet, 1st Instalation</t>
  </si>
  <si>
    <t>CV Citra Jaya Mandiri - CTI-CFF Internet Instalation, Final Payment, Servie Fee</t>
  </si>
  <si>
    <t>CV Citra Jaya Mandiri - CTI-CFF Internet Instalation, Final Payment</t>
  </si>
  <si>
    <t>CrossNet - Period Apr 2019, Internet Connection</t>
  </si>
  <si>
    <t>Wiwin Joko Winarbo - Period Apri 2019, Phone Land Line and Internet</t>
  </si>
  <si>
    <t>PT Telkom Indonesia - Period May 2019, Jastel 171303103941, 3rd Floor, Internet</t>
  </si>
  <si>
    <t>PT Telkom Indonesia - Period May 2019, Jastel 171303102460, 4th Floor, Internet</t>
  </si>
  <si>
    <t>Hendra Yusran Siry Ph.D - Zoom Video Communication Inc. For 1 Year</t>
  </si>
  <si>
    <t>CrossNet - Period May 2019, Internet Connection</t>
  </si>
  <si>
    <t>PT Telkom Indonesia - Period June 2019, Jastel 171303103941, 3rd floor, Internet</t>
  </si>
  <si>
    <t>PT Telkom Indonesia - Period June 2019, Jastel 171303102460, 4th floor, Internet</t>
  </si>
  <si>
    <t>CrossNet - Period June 2019, Internet Connection</t>
  </si>
  <si>
    <t>PT Telkom Indonesia - Period July 2019, Jastel 171303102460, 4th Floor, Internet</t>
  </si>
  <si>
    <t>Kiagoes Ivan Saltano - CTI CFF ED/DED CS Interview, Kuala Lumpur 27-28 May 2019, Roaming</t>
  </si>
  <si>
    <t>CrossNet - Period July 2019, Internet Connection</t>
  </si>
  <si>
    <t>Wiwin Joko Winarbo - Period July 2019, Telephone land line and Internet IED</t>
  </si>
  <si>
    <t>Wiwin Joko Winarbo - Period May 2019, Telephone Land Line and Internet IED</t>
  </si>
  <si>
    <t>Wiwin Joko Winarbo - Period June 2019, Telephone Land Line, Internet IED</t>
  </si>
  <si>
    <t>SUMMARY</t>
  </si>
  <si>
    <t>INTERNET - TELKOM (4TH FLOOR)</t>
  </si>
  <si>
    <t>AVERAGE PER MO</t>
  </si>
  <si>
    <t>AVE PER MO</t>
  </si>
  <si>
    <t>INTERNET - TELKOM (3RD FLOOR)</t>
  </si>
  <si>
    <t>CROSSNET</t>
  </si>
  <si>
    <t>PHONE LANDLINE CTI</t>
  </si>
  <si>
    <t>SUBSCRIPTION ZOOM (ANNUAL)</t>
  </si>
  <si>
    <t>CABLE TRANSVISION (ANNUAL)</t>
  </si>
  <si>
    <t>EIKON EMAIL (ANNUAL)</t>
  </si>
  <si>
    <t>PT EIKON Technology - G Suite Basic renewal and Google drive Storage 20 GB (cticff.org)(Period 3 Aug 2019 - 2 Aug 2020)</t>
  </si>
  <si>
    <t>INCIDENTAL/CONTINGENCY</t>
  </si>
  <si>
    <t>Wiwin Joko Winarbo - Water Gallon, Photo Frame, Stationery</t>
  </si>
  <si>
    <t>Wiwin Joko Winarbo - Tissue, Stamp duty, News paper, Water Drink</t>
  </si>
  <si>
    <t>Wiwin Joko Winarbo - CTI Operational, Stationery, Sugar, Coffee, Tissue, Sunlight, Paper A4</t>
  </si>
  <si>
    <t>Kiagoes Ivan Saltano - Stationery, Plastic Box, Magic tape</t>
  </si>
  <si>
    <t>Rosario - Stationery, Paper A4, Stick Note, Stepler</t>
  </si>
  <si>
    <t>Ace Hardware Indonesia - FOM Reimbursement, Essential Oil Refill Aroma diffuser</t>
  </si>
  <si>
    <t xml:space="preserve">Ace Hardware Indonesia - FOM Reimbursement, Phillip Bulb 18 Watt </t>
  </si>
  <si>
    <t>Ace Hardware Indonesia - FOM Reimbursement, USB Toshiba</t>
  </si>
  <si>
    <t>Ace Hardware Indonesia - FOM Reimbursement, Indoor TV, Aerial</t>
  </si>
  <si>
    <t>Ace Hardware Indonesia - FOM Reimbursement, Aroma Diffuser + essential Oil</t>
  </si>
  <si>
    <t>Wiwin Joko Winarbo - Aqua, Post it, Pantry Matrial</t>
  </si>
  <si>
    <t>Transmart Kawanua Manado - Essential Oil, Refill</t>
  </si>
  <si>
    <t>Transmart Kawanua Manado - FOM Reimbursement, AC Maintenance, Meals</t>
  </si>
  <si>
    <t>Transmart Kawanua Manado - FOM Reimbursement, Phillips Bulb 18 Watt</t>
  </si>
  <si>
    <t xml:space="preserve">Kiagoes Ivan Saltano - FOM Reimbursement, Plastic Garbage, Tissue, Kitchen supplies_x000D_
</t>
  </si>
  <si>
    <t xml:space="preserve">Wiwin Joko Winarbo - Water Gallon, Flags Loundry, Newspaper </t>
  </si>
  <si>
    <t>Kiagoes Ivan Saltano - Plates</t>
  </si>
  <si>
    <t>Kiagoes Ivan Saltano - Cable, Bulbs</t>
  </si>
  <si>
    <t>Kiagoes Ivan Saltano - Pen Markers, Sugar, Tissue, Bulbs, Room Aromatherapy</t>
  </si>
  <si>
    <t>Kiagoes Ivan Saltano - Odner etc</t>
  </si>
  <si>
    <t>Kiagoes Ivan Saltano - Flower Desk, 4 pcs</t>
  </si>
  <si>
    <t>Kiagoes Ivan Saltano - Odner, Eraser and Stationery</t>
  </si>
  <si>
    <t>Wiwin Joko Winarbo - IED's mouse, Water and Coffee</t>
  </si>
  <si>
    <t>Kiagoes Ivan Saltano - Moth Balls</t>
  </si>
  <si>
    <t>Kiagoes Ivan Saltano - Stationery</t>
  </si>
  <si>
    <t>Best CCTV - Mobile Charger Handphone</t>
  </si>
  <si>
    <t>Hendra Yusran Siry Ph.D - Traveling Matras</t>
  </si>
  <si>
    <t>Kiagoes Ivan Saltano - FOM Reimbursement, Car Supplies</t>
  </si>
  <si>
    <t>Kiagoes Ivan Saltano - FOM Reimbursement, Plastic bag</t>
  </si>
  <si>
    <t>Kiagoes Ivan Saltano - FOM Reimbursement, odner, etc</t>
  </si>
  <si>
    <t>Kiagoes Ivan Saltano - FOM Reimbursement, Car Umbrella (2), Car Cover</t>
  </si>
  <si>
    <t>Kiagoes Ivan Saltano - FOM Reimbursement, Car Mats (2), Aroma Diffuser</t>
  </si>
  <si>
    <t>Hendra Yusran Siry Ph.D - IED Reimbursement, Remote Control Holder</t>
  </si>
  <si>
    <t>Hendra Yusran Siry Ph.D - IED Reimbursement, Flower Desk Yellow 2 pcs</t>
  </si>
  <si>
    <t>Hendra Yusran Siry Ph.D - IED Reimbursement, Flower Desk Purple 2 pcs</t>
  </si>
  <si>
    <t>Tokopedia - Catridge HP 62 Black / Tri-color</t>
  </si>
  <si>
    <t>Hendra Yusran Siry Ph.D - Name Plate</t>
  </si>
  <si>
    <t>Hendra Yusran Siry Ph.D - Travel Adaptor, Travel Weight and Cable</t>
  </si>
  <si>
    <t>Hendra Yusran Siry Ph.D - Small Flags</t>
  </si>
  <si>
    <t>Kiagoes Ivan Saltano - FOM Reimbursement, Box, Padlocks</t>
  </si>
  <si>
    <t>Kiagoes Ivan Saltano - FOM Reimbursement, Aroma Therapies</t>
  </si>
  <si>
    <t>Kiagoes Ivan Saltano - FOM Reimbursement, Printer Bag</t>
  </si>
  <si>
    <t>Kiagoes Ivan Saltano - FOM Reimbursement, Stationery</t>
  </si>
  <si>
    <t>Wiwin Joko Winarbo - Manual Scale</t>
  </si>
  <si>
    <t>Wiwin Joko Winarbo - Aqua Water 6 Gallon @idr.19.500</t>
  </si>
  <si>
    <t>Wiwin Joko Winarbo - Breaking iftar CTI Building team, Table Cloth</t>
  </si>
  <si>
    <t>Wiwin Joko Winarbo - Aqua Water 5 Gallon @idr.19.500</t>
  </si>
  <si>
    <t>Wiwin Joko Winarbo - Aqua water 5 gallon @idr.18.500</t>
  </si>
  <si>
    <t>Wiwin Joko Winarbo - Aqua, Paper, Spiral, Tips</t>
  </si>
  <si>
    <t>Wiwin Joko Winarbo - CT Day, Coffee</t>
  </si>
  <si>
    <t>William Tumimomor - Lamp Phillip (Lift and CS Room)</t>
  </si>
  <si>
    <t>William Tumimomor - Aqua water 5 Gallon @idr.18.500</t>
  </si>
  <si>
    <t>William Tumimomor - Paper A4</t>
  </si>
  <si>
    <t>William Tumimomor - Battery ABC AAA</t>
  </si>
  <si>
    <t>Kiagoes Ivan Saltano - FOM Reimbursement, Snack and Candies</t>
  </si>
  <si>
    <t>OFFICE SUPPLY</t>
  </si>
  <si>
    <t>Communication unit - Line-item Budget 2020</t>
  </si>
  <si>
    <t>Item</t>
  </si>
  <si>
    <t>Notes/Remarks</t>
  </si>
  <si>
    <t>Ref #</t>
  </si>
  <si>
    <t>Year</t>
  </si>
  <si>
    <t>Key Assumptions</t>
  </si>
  <si>
    <t>Qty</t>
  </si>
  <si>
    <t>Unit</t>
  </si>
  <si>
    <t>Unit Cost (US$)</t>
  </si>
  <si>
    <t>Frequency</t>
  </si>
  <si>
    <t>Total (US$)</t>
  </si>
  <si>
    <t>A.</t>
  </si>
  <si>
    <t>PUBLICATION AND PRINTING</t>
  </si>
  <si>
    <t>Communication material - info packet</t>
  </si>
  <si>
    <t>1.1</t>
  </si>
  <si>
    <t>Folder</t>
  </si>
  <si>
    <t>pc</t>
  </si>
  <si>
    <t>1.2</t>
  </si>
  <si>
    <t>Brochure</t>
  </si>
  <si>
    <t>1.3</t>
  </si>
  <si>
    <t xml:space="preserve">6 fact sheets </t>
  </si>
  <si>
    <t>Corporate merchandizers</t>
  </si>
  <si>
    <t>Promotional materials for events, cooperation agreements, seminars, etc.</t>
  </si>
  <si>
    <t>Desk calendar</t>
  </si>
  <si>
    <t>Workshop pens</t>
  </si>
  <si>
    <t>Ecofriendly tote bags</t>
  </si>
  <si>
    <t>Polo tshirts</t>
  </si>
  <si>
    <t>Key chains or pins</t>
  </si>
  <si>
    <t>Notebook/notepad</t>
  </si>
  <si>
    <t>Flash drive</t>
  </si>
  <si>
    <t>Corporate documents</t>
  </si>
  <si>
    <t>Annual report</t>
  </si>
  <si>
    <t>Editor</t>
  </si>
  <si>
    <t>Printing</t>
  </si>
  <si>
    <t>per book</t>
  </si>
  <si>
    <t>RPOA 2.0</t>
  </si>
  <si>
    <t>Staff regulation</t>
  </si>
  <si>
    <t xml:space="preserve">SPPM </t>
  </si>
  <si>
    <t>CTI Book</t>
  </si>
  <si>
    <t>Purchase of Photos</t>
  </si>
  <si>
    <t>Exhibit materials</t>
  </si>
  <si>
    <t>Roll up banner</t>
  </si>
  <si>
    <t>Booth banner</t>
  </si>
  <si>
    <t>B.</t>
  </si>
  <si>
    <t>INFORMATION &amp; DATA MANAGEMENT</t>
  </si>
  <si>
    <t>Digital assets depository</t>
  </si>
  <si>
    <t>user/12 months/$20</t>
  </si>
  <si>
    <t>Website hosting</t>
  </si>
  <si>
    <t>CTICFF website</t>
  </si>
  <si>
    <t>year</t>
  </si>
  <si>
    <t>CTDay website</t>
  </si>
  <si>
    <t>every two year</t>
  </si>
  <si>
    <t>Softwares</t>
  </si>
  <si>
    <t>Microsoft Azure</t>
  </si>
  <si>
    <t>Google packages</t>
  </si>
  <si>
    <t>Adobe Creative Suite</t>
  </si>
  <si>
    <t>C.</t>
  </si>
  <si>
    <t>OUTREACH AND ENGAGEMENT</t>
  </si>
  <si>
    <t>Coral Triangle Day</t>
  </si>
  <si>
    <t>1 event/year</t>
  </si>
  <si>
    <t>Photo competition</t>
  </si>
  <si>
    <t>Total prize</t>
  </si>
  <si>
    <t>1 event</t>
  </si>
  <si>
    <t>3 winners</t>
  </si>
  <si>
    <t>Social media workshop for youth</t>
  </si>
  <si>
    <t>35 pax</t>
  </si>
  <si>
    <t>Honorarium for speaker</t>
  </si>
  <si>
    <t>1 pax</t>
  </si>
  <si>
    <t>Meals</t>
  </si>
  <si>
    <t>Totebag</t>
  </si>
  <si>
    <t>person</t>
  </si>
  <si>
    <t>Media coverage</t>
  </si>
  <si>
    <t>Printing of banners and brochures (info about CT day during seminar)</t>
  </si>
  <si>
    <t>per event</t>
  </si>
  <si>
    <t>banners</t>
  </si>
  <si>
    <t>at least 2 per NCC and headquarter</t>
  </si>
  <si>
    <t>brochures/flyers</t>
  </si>
  <si>
    <t>For distribution  to NCCs; use of HQ</t>
  </si>
  <si>
    <t>Press Conference</t>
  </si>
  <si>
    <t>For big event(s) of the CTI-CFF</t>
  </si>
  <si>
    <t xml:space="preserve">snacks/meals </t>
  </si>
  <si>
    <t>pax</t>
  </si>
  <si>
    <t>Production of AVP</t>
  </si>
  <si>
    <t>Institutional video (60 s and 3 minutes)</t>
  </si>
  <si>
    <t>package</t>
  </si>
  <si>
    <t>Accomplishment video</t>
  </si>
  <si>
    <t>D.</t>
  </si>
  <si>
    <t>COMMUNICATION ACTIVITIES</t>
  </si>
  <si>
    <t>Additional support manpower (internship)</t>
  </si>
  <si>
    <t>Transfer of knowledge and create engagement with local students</t>
  </si>
  <si>
    <t>3 pax/year</t>
  </si>
  <si>
    <t>per pax</t>
  </si>
  <si>
    <t xml:space="preserve">8-12 weeks per intern </t>
  </si>
  <si>
    <t xml:space="preserve">International exhibition participation </t>
  </si>
  <si>
    <t>Create and sustain awareness of CTI-CFF by participating in the international event</t>
  </si>
  <si>
    <t>2 pax/ event</t>
  </si>
  <si>
    <t>Travel expenses</t>
  </si>
  <si>
    <t>Airfare</t>
  </si>
  <si>
    <t>Accomodation</t>
  </si>
  <si>
    <t>per night</t>
  </si>
  <si>
    <t>Per diem</t>
  </si>
  <si>
    <t>per day</t>
  </si>
  <si>
    <t>Registration fee</t>
  </si>
  <si>
    <t>per person</t>
  </si>
  <si>
    <t>Exhibit space</t>
  </si>
  <si>
    <t>Capacity building</t>
  </si>
  <si>
    <t>Online training or attendance in workshops/seminar</t>
  </si>
  <si>
    <t>TOTAL EXPENSES FOR 2020</t>
  </si>
  <si>
    <t>See tab A.004 (PROPOSED BY COMM)</t>
  </si>
  <si>
    <t>30 Sep 2019</t>
  </si>
  <si>
    <t xml:space="preserve"> Expenses</t>
  </si>
  <si>
    <t>Bank Revaluations</t>
  </si>
  <si>
    <t>Other Rentals</t>
  </si>
  <si>
    <t>Workshop/Meeting/Seminar</t>
  </si>
  <si>
    <t>Total Expenses</t>
  </si>
  <si>
    <t>DATA FROM XERO - ACTUAL PER 31 JUL 2019</t>
  </si>
  <si>
    <t>Hendra Yusran Siry Ph.D - CTI CFF Coraltriangleday.org  Website CT Day for 2 years</t>
  </si>
  <si>
    <t>Christian Wijasa - IT Support 15 Days, USD 450 Rate idr.13.976, Fee</t>
  </si>
  <si>
    <t>TRANSACTIONS ABOVE PERTAINS TO WEBSITE MAINTENANCE THAT WILL BE COVERED UNDER A.004; FOR 2020, THIS CATEGORY WILL BE RELATED TO SOFWARE LICENCES ONLY (E.G. OFFICE 365)</t>
  </si>
  <si>
    <t>Software License</t>
  </si>
  <si>
    <t>See tab A.001 (PROPOSED BY CS)</t>
  </si>
  <si>
    <t>See tab A.005 (PROPOSED BY CS)</t>
  </si>
  <si>
    <t>See tab A.006 (PROPOSED BY CS)</t>
  </si>
  <si>
    <t>See tab A.007 (PROPOSED BY CS)</t>
  </si>
  <si>
    <t>See tab A.008 (PROPOSED BY CS)</t>
  </si>
  <si>
    <t>See tab A.009 (PROPOSED BY CS)</t>
  </si>
  <si>
    <t>See tab A.010 (PROPOSED BY CS)</t>
  </si>
  <si>
    <t>See tab A.011 (PROPOSED BY CS)</t>
  </si>
  <si>
    <t>See tab A.012 (PROPOSED BY CS)</t>
  </si>
  <si>
    <t>See tab A.013 (PROPOSED BY CS)</t>
  </si>
  <si>
    <t>See tab A.014 (PROPOSED BY CS)</t>
  </si>
  <si>
    <t>See tab B.005 (PROPOSED BY CS)</t>
  </si>
  <si>
    <t>See tab B.006 (PROPOSED BY CS)</t>
  </si>
  <si>
    <t>See tab B.007 (PROPOSED BY CS)</t>
  </si>
  <si>
    <t>See tab D.001 (PROPOSED BY CS)</t>
  </si>
  <si>
    <t>See tab A.002 (PROPOSED BY CS)</t>
  </si>
  <si>
    <t>See tab A.003 (PROPOSED BY CS)</t>
  </si>
  <si>
    <t>XERO ACCOUNTING SOFTWARE</t>
  </si>
  <si>
    <t>OFFICE INTRANET -  3 LICENSES : SERVER ACTIVE DIRECTORY, BACKUP FOR AD, FILE SHARING</t>
  </si>
  <si>
    <t>1 LICENSE FOR 5 USERS</t>
  </si>
  <si>
    <t>WINDOWS 10 PRO OLP (15 USERS)</t>
  </si>
  <si>
    <t>MICROSOFT OFFICE 365 BUSINESS PREMIUM (15 USERS)</t>
  </si>
  <si>
    <t>ANTIVIRUS ESET (15 USERS)</t>
  </si>
  <si>
    <t>WINDOWS SERVER AD 2016 OLP (3 UNITS)</t>
  </si>
  <si>
    <t>ADOBE ACROBAT PROFESSIONAL (5 USERS)</t>
  </si>
  <si>
    <t>CONTINGENCY (10%)</t>
  </si>
  <si>
    <t>UNIT</t>
  </si>
  <si>
    <t>IT INFRASTRUCTRE : SERVER HP</t>
  </si>
  <si>
    <t>IT INFRASTRUCTRE : SWITCH (3)</t>
  </si>
  <si>
    <t>IT INFRASTRUCTRE : REUTER (1)</t>
  </si>
  <si>
    <t>IT INFRASTRUCTRE : UPS (4)</t>
  </si>
  <si>
    <t>IT INFRASTRUCTRE : SERVER RACK</t>
  </si>
  <si>
    <t>IT INFRASTRUCTRE : LAPTOP (5)</t>
  </si>
  <si>
    <t>IT INFRASTRUCTRE : DESKTOP (5)</t>
  </si>
  <si>
    <t>IT INFRASTRUCTRE : FIREWALL CISCO</t>
  </si>
  <si>
    <t>CONTINGENCY</t>
  </si>
  <si>
    <t>Tax Expense Art.23</t>
  </si>
  <si>
    <t>Tax Expense, VAT</t>
  </si>
  <si>
    <t>BIG FOUR (DELOITTE, KPMG, PRICEWATERHOUSECOPERS, EY)</t>
  </si>
  <si>
    <t>Postage/ Courrier</t>
  </si>
  <si>
    <t>Realised Currency Gains</t>
  </si>
  <si>
    <t>COST FOR 6 MO</t>
  </si>
  <si>
    <t>Vehicle Rental</t>
  </si>
  <si>
    <t>NO MORE VECHICLES RENTAL AS VEHICLES HAVE BEEN PURCHASED; VEHICLES &amp; OTHER RENTAL FOR CONTINGENCY WILL BE CHARGED TO OTHER EXPENSES (A.013)</t>
  </si>
  <si>
    <t>Machine Fotocopy Rental</t>
  </si>
  <si>
    <t>COST PER MO (1 UNIT)</t>
  </si>
  <si>
    <t>CONTINGENCY (15%)</t>
  </si>
  <si>
    <t>Ground Transportation</t>
  </si>
  <si>
    <t>Vehicle Fuel, Parking</t>
  </si>
  <si>
    <t>PER MO</t>
  </si>
  <si>
    <t>FUEL, PARKING, ETC</t>
  </si>
  <si>
    <t>SECURITY TRANSPORTATION ALLOWANCE</t>
  </si>
  <si>
    <t>Hosted Meeting Costs</t>
  </si>
  <si>
    <t>Other Non-Operating Expenses</t>
  </si>
  <si>
    <t>TEAM BUILDING (SPORT ACTIVITY MONTHLY) : ZUMBA 1X, BADMINTON 4X</t>
  </si>
  <si>
    <t>HOSTED MEETING COST / HOSPITALITY : VARIOUS MEETING SNACK ETC</t>
  </si>
  <si>
    <t>Visa &amp; Working Permit</t>
  </si>
  <si>
    <t>Visa, Permit</t>
  </si>
  <si>
    <t>Transportation Expenses (Fuel/Parking/Tollway/Insurance/ Permit/Etc)</t>
  </si>
  <si>
    <t>CAR INSURANCE</t>
  </si>
  <si>
    <t>CAR PERMIT</t>
  </si>
  <si>
    <t>Bank Service Charge</t>
  </si>
  <si>
    <t>BANK CHARGES</t>
  </si>
  <si>
    <t>OTHER EXPENSES</t>
  </si>
  <si>
    <t>Repair and Maint. Building</t>
  </si>
  <si>
    <t>Repair and Maint. Computer/Equipment</t>
  </si>
  <si>
    <t>Repair and Maint. Vehicle</t>
  </si>
  <si>
    <t>TBC</t>
  </si>
  <si>
    <t>No recruitment for 2020</t>
  </si>
  <si>
    <t>Heath Insurance</t>
  </si>
  <si>
    <t>Other Travel Cost</t>
  </si>
  <si>
    <t>Per Diem</t>
  </si>
  <si>
    <t>Total Expenses per MO</t>
  </si>
  <si>
    <t>COST (AIRFARE/ACCOMMDATION/GROUND/PER DIEM/INSURANCE/ETC)</t>
  </si>
  <si>
    <t>PROPOSED BY PS</t>
  </si>
  <si>
    <t>E. Leader Summit &amp; HCA Meeting</t>
  </si>
  <si>
    <t>F.003.07</t>
  </si>
  <si>
    <t>F.003.06</t>
  </si>
  <si>
    <t>Marine Litter</t>
  </si>
  <si>
    <t>Food Security</t>
  </si>
  <si>
    <t>IRC</t>
  </si>
  <si>
    <t>F.004.03A</t>
  </si>
  <si>
    <t>University Partnership</t>
  </si>
  <si>
    <t>F.004.10</t>
  </si>
  <si>
    <t>Position</t>
  </si>
  <si>
    <t>Name</t>
  </si>
  <si>
    <t>Join Date</t>
  </si>
  <si>
    <t>Program Services Director</t>
  </si>
  <si>
    <t>Sharifah Nora Asfiah Binti Syed Ibrahim</t>
  </si>
  <si>
    <t>Technical Senior Program Manager</t>
  </si>
  <si>
    <t>Gregory Pakovari Bennett</t>
  </si>
  <si>
    <t>Finance and Operation Manager</t>
  </si>
  <si>
    <t>Assistant Finance Manager</t>
  </si>
  <si>
    <t>Communication and Information Manager</t>
  </si>
  <si>
    <t>Janet Rosalie Anne Hernandez Polita</t>
  </si>
  <si>
    <t>Program Support Officer</t>
  </si>
  <si>
    <t>Ayodya Satryo Anggorojati</t>
  </si>
  <si>
    <t>Operation Assistant</t>
  </si>
  <si>
    <t>William Arnoldus Johannes</t>
  </si>
  <si>
    <t>Assistant Communication Manager</t>
  </si>
  <si>
    <t>Rumanti Wasturini</t>
  </si>
  <si>
    <t>Executive Director</t>
  </si>
  <si>
    <t>Corporate Services Director</t>
  </si>
  <si>
    <t>SALARY</t>
  </si>
  <si>
    <t>RETURN RELOCATION</t>
  </si>
  <si>
    <t>IT Officer</t>
  </si>
  <si>
    <t>Solomon Sundah</t>
  </si>
  <si>
    <t>See tab G (PROPOSED BY CS)</t>
  </si>
  <si>
    <t>See tab H(PROPOSED BY CS)</t>
  </si>
  <si>
    <t>See tab H (PROPOSED BY CS)</t>
  </si>
  <si>
    <t>BPJS Health</t>
  </si>
  <si>
    <t>BPJS Manpower</t>
  </si>
  <si>
    <t>BPJS HEALTH AND MANPOWER</t>
  </si>
  <si>
    <t>BUDGET PER PER PERSON PER MO</t>
  </si>
  <si>
    <t>HOUSING ALLOWANCE ED</t>
  </si>
  <si>
    <t>HOUSING ALLOWANCE DED CS</t>
  </si>
  <si>
    <t>HOUSING ALLOWANCE DED PS</t>
  </si>
  <si>
    <t>HOUSING STAFF</t>
  </si>
  <si>
    <t>GLASSES</t>
  </si>
  <si>
    <t>ALLOWANCE</t>
  </si>
  <si>
    <t>NO OF PERSONS</t>
  </si>
  <si>
    <t>NO OF MONTHS</t>
  </si>
  <si>
    <t>RELOCATION STAFF</t>
  </si>
  <si>
    <t>HEALTH INSURANCE</t>
  </si>
  <si>
    <t>PHONE</t>
  </si>
  <si>
    <t>OVERTIME</t>
  </si>
  <si>
    <t>TAX CONSULTANT</t>
  </si>
  <si>
    <t>PER YEAR</t>
  </si>
  <si>
    <t>EXECUTIVE OFFICER</t>
  </si>
  <si>
    <t>CLEANING SERVICE</t>
  </si>
  <si>
    <t>OFFICE ASSISTANT (PAK CALVIN)</t>
  </si>
  <si>
    <t>PROPOSED BY CS</t>
  </si>
  <si>
    <t>CTI-CFF - DRAFT BUDGET 2020 &amp; ONWARD</t>
  </si>
  <si>
    <t>DUE TO THIS CATEGORY BEING UNDER UTILIZED, THE BUDGET IS REDUCED FROM $10,247 TO $6000</t>
  </si>
  <si>
    <t>BUDGET
2019 FROM CONTRIBUTION</t>
  </si>
  <si>
    <t>BUDGET
2019 FROM SURPLUS</t>
  </si>
  <si>
    <t>BUDGET
2019 FROM SURPLUS (REV)</t>
  </si>
  <si>
    <t xml:space="preserve">      SOM 16 MM 8 - Solomon Island</t>
  </si>
  <si>
    <t xml:space="preserve">    Professional Staff</t>
  </si>
  <si>
    <t xml:space="preserve">     ED, DED PS &amp; DED CS</t>
  </si>
  <si>
    <t>All non ED/DED grouped under Professional Staff</t>
  </si>
  <si>
    <t>ACTUAL
PER 31 JUL 2019</t>
  </si>
  <si>
    <t>BALANCE
PER 31 JUL 2019</t>
  </si>
  <si>
    <t>UTILIZATION %
PER 31 JUL 2019</t>
  </si>
  <si>
    <t>CORE OPERATION</t>
  </si>
  <si>
    <t>PROGRAM</t>
  </si>
  <si>
    <t>TOTAL BUDGET</t>
  </si>
  <si>
    <t>TOTAL BUDGET MIN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</si>
</sst>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([$$-409]* #,##0_);_([$$-409]* \(#,##0\);_([$$-409]* &quot;-&quot;_);_(@_)"/>
    <numFmt numFmtId="168" formatCode="[$-409]d\-mmm\-yy;@"/>
    <numFmt numFmtId="169" formatCode="_-* #,##0.00_-;\-* #,##0.00_-;_-* &quot;-&quot;_-;_-@_-"/>
    <numFmt numFmtId="170" formatCode="[$$-809]#,##0.00;\-[$$-809]#,##0.00"/>
    <numFmt numFmtId="171" formatCode="d/mm/yyyy"/>
    <numFmt numFmtId="172" formatCode="[$$-540A]#,##0.00_);\([$$-540A]#,##0.00\)"/>
    <numFmt numFmtId="173" formatCode="_([$IDR]\ * #,##0.00_);_([$IDR]\ * \(#,##0.00\);_([$IDR]\ * &quot;-&quot;??_);_(@_)"/>
    <numFmt numFmtId="174" formatCode="#,##0.0"/>
    <numFmt numFmtId="175" formatCode="#,##0.00;[Red]#,##0.00"/>
    <numFmt numFmtId="176" formatCode="_-[$$-1009]* #,##0_-;\-[$$-1009]* #,##0_-;_-[$$-1009]* &quot;-&quot;_-;_-@_-"/>
    <numFmt numFmtId="177" formatCode="_([$IDR]\ * #,##0_);_([$IDR]\ * \(#,##0\);_([$IDR]\ * &quot;-&quot;_);_(@_)"/>
    <numFmt numFmtId="178" formatCode="_([$USD]\ * #,##0_);_([$USD]\ * \(#,##0\);_([$USD]\ * &quot;-&quot;_);_(@_)"/>
    <numFmt numFmtId="179" formatCode="#,##0_ ;[Red]\-#,##0\ "/>
  </numFmts>
  <fonts count="4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4" tint="-0.249977111117893"/>
      <name val="Arial Narrow"/>
      <family val="2"/>
    </font>
    <font>
      <sz val="11"/>
      <color theme="1"/>
      <name val="Arial Narrow"/>
      <family val="2"/>
    </font>
    <font>
      <b/>
      <sz val="10"/>
      <color theme="0" tint="-4.9989318521683403E-2"/>
      <name val="Arial Narrow"/>
      <family val="2"/>
    </font>
    <font>
      <sz val="10"/>
      <color theme="0" tint="-4.9989318521683403E-2"/>
      <name val="Arial Narrow"/>
      <family val="2"/>
    </font>
    <font>
      <b/>
      <sz val="14"/>
      <color theme="0"/>
      <name val="Arial Narrow"/>
      <family val="2"/>
    </font>
    <font>
      <sz val="14"/>
      <color theme="0"/>
      <name val="Arial Narrow"/>
      <family val="2"/>
    </font>
    <font>
      <sz val="14"/>
      <color theme="1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00B0F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 Narrow"/>
      <family val="2"/>
    </font>
    <font>
      <sz val="12"/>
      <name val="Arial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sz val="11"/>
      <color theme="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B050"/>
      <name val="Arial Narrow"/>
      <family val="2"/>
    </font>
    <font>
      <b/>
      <sz val="11"/>
      <color theme="1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0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9" fontId="2" fillId="0" borderId="0" applyFont="0" applyFill="0" applyBorder="0" applyAlignment="0" applyProtection="0"/>
  </cellStyleXfs>
  <cellXfs count="470">
    <xf numFmtId="0" fontId="0" fillId="0" borderId="0" xfId="0"/>
    <xf numFmtId="0" fontId="0" fillId="0" borderId="1" xfId="0" applyBorder="1"/>
    <xf numFmtId="43" fontId="0" fillId="0" borderId="0" xfId="1" applyFont="1"/>
    <xf numFmtId="166" fontId="0" fillId="0" borderId="0" xfId="1" applyNumberFormat="1" applyFont="1"/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8" fontId="9" fillId="4" borderId="4" xfId="0" applyNumberFormat="1" applyFont="1" applyFill="1" applyBorder="1" applyAlignment="1">
      <alignment horizontal="center" vertical="center" wrapText="1"/>
    </xf>
    <xf numFmtId="166" fontId="9" fillId="4" borderId="5" xfId="1" applyNumberFormat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/>
    <xf numFmtId="0" fontId="0" fillId="0" borderId="6" xfId="0" quotePrefix="1" applyBorder="1" applyAlignment="1">
      <alignment horizontal="right"/>
    </xf>
    <xf numFmtId="168" fontId="0" fillId="0" borderId="1" xfId="0" applyNumberFormat="1" applyBorder="1"/>
    <xf numFmtId="0" fontId="0" fillId="0" borderId="1" xfId="0" applyBorder="1" applyAlignment="1">
      <alignment horizontal="center"/>
    </xf>
    <xf numFmtId="166" fontId="0" fillId="0" borderId="1" xfId="1" applyNumberFormat="1" applyFont="1" applyBorder="1"/>
    <xf numFmtId="166" fontId="1" fillId="0" borderId="1" xfId="1" applyNumberFormat="1" applyFont="1" applyBorder="1"/>
    <xf numFmtId="166" fontId="1" fillId="0" borderId="2" xfId="1" applyNumberFormat="1" applyFont="1" applyBorder="1"/>
    <xf numFmtId="166" fontId="0" fillId="0" borderId="2" xfId="1" applyNumberFormat="1" applyFont="1" applyBorder="1"/>
    <xf numFmtId="0" fontId="0" fillId="0" borderId="1" xfId="0" quotePrefix="1" applyBorder="1"/>
    <xf numFmtId="166" fontId="0" fillId="0" borderId="1" xfId="0" applyNumberFormat="1" applyBorder="1"/>
    <xf numFmtId="43" fontId="1" fillId="0" borderId="1" xfId="1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166" fontId="10" fillId="0" borderId="1" xfId="1" applyNumberFormat="1" applyFont="1" applyBorder="1"/>
    <xf numFmtId="43" fontId="0" fillId="0" borderId="1" xfId="1" applyFont="1" applyBorder="1"/>
    <xf numFmtId="43" fontId="0" fillId="0" borderId="2" xfId="1" applyFont="1" applyBorder="1"/>
    <xf numFmtId="166" fontId="1" fillId="6" borderId="1" xfId="1" applyNumberFormat="1" applyFont="1" applyFill="1" applyBorder="1"/>
    <xf numFmtId="168" fontId="0" fillId="0" borderId="7" xfId="0" applyNumberFormat="1" applyBorder="1"/>
    <xf numFmtId="166" fontId="0" fillId="0" borderId="7" xfId="0" applyNumberFormat="1" applyBorder="1"/>
    <xf numFmtId="166" fontId="10" fillId="6" borderId="7" xfId="0" applyNumberFormat="1" applyFont="1" applyFill="1" applyBorder="1"/>
    <xf numFmtId="166" fontId="0" fillId="0" borderId="8" xfId="0" applyNumberFormat="1" applyBorder="1"/>
    <xf numFmtId="168" fontId="0" fillId="0" borderId="0" xfId="0" applyNumberFormat="1"/>
    <xf numFmtId="0" fontId="0" fillId="7" borderId="1" xfId="0" applyFill="1" applyBorder="1"/>
    <xf numFmtId="164" fontId="0" fillId="0" borderId="0" xfId="4" applyFont="1"/>
    <xf numFmtId="166" fontId="0" fillId="0" borderId="0" xfId="0" applyNumberFormat="1"/>
    <xf numFmtId="164" fontId="0" fillId="0" borderId="0" xfId="0" applyNumberFormat="1"/>
    <xf numFmtId="165" fontId="0" fillId="0" borderId="0" xfId="0" applyNumberFormat="1"/>
    <xf numFmtId="43" fontId="0" fillId="0" borderId="0" xfId="0" applyNumberFormat="1"/>
    <xf numFmtId="166" fontId="0" fillId="0" borderId="9" xfId="1" applyNumberFormat="1" applyFont="1" applyBorder="1"/>
    <xf numFmtId="43" fontId="0" fillId="0" borderId="9" xfId="1" applyFont="1" applyBorder="1"/>
    <xf numFmtId="43" fontId="0" fillId="8" borderId="0" xfId="1" applyFont="1" applyFill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167" fontId="14" fillId="0" borderId="0" xfId="0" applyNumberFormat="1" applyFont="1"/>
    <xf numFmtId="164" fontId="14" fillId="0" borderId="0" xfId="4" applyFont="1"/>
    <xf numFmtId="0" fontId="14" fillId="0" borderId="0" xfId="0" applyFont="1" applyAlignment="1">
      <alignment horizontal="left"/>
    </xf>
    <xf numFmtId="0" fontId="6" fillId="0" borderId="0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167" fontId="6" fillId="10" borderId="12" xfId="1" applyNumberFormat="1" applyFont="1" applyFill="1" applyBorder="1"/>
    <xf numFmtId="167" fontId="6" fillId="10" borderId="0" xfId="1" applyNumberFormat="1" applyFont="1" applyFill="1" applyBorder="1"/>
    <xf numFmtId="0" fontId="3" fillId="2" borderId="2" xfId="2" applyFont="1" applyFill="1" applyBorder="1" applyAlignment="1">
      <alignment horizontal="center" vertical="top"/>
    </xf>
    <xf numFmtId="0" fontId="3" fillId="2" borderId="11" xfId="2" applyFont="1" applyFill="1" applyBorder="1" applyAlignment="1">
      <alignment horizontal="center" vertical="top" wrapText="1"/>
    </xf>
    <xf numFmtId="0" fontId="3" fillId="2" borderId="11" xfId="0" quotePrefix="1" applyFont="1" applyFill="1" applyBorder="1" applyAlignment="1">
      <alignment horizontal="center" vertical="top" wrapText="1"/>
    </xf>
    <xf numFmtId="0" fontId="3" fillId="2" borderId="6" xfId="2" applyFont="1" applyFill="1" applyBorder="1" applyAlignment="1">
      <alignment horizontal="center" vertical="top" wrapText="1"/>
    </xf>
    <xf numFmtId="0" fontId="3" fillId="9" borderId="2" xfId="2" applyFont="1" applyFill="1" applyBorder="1" applyAlignment="1">
      <alignment vertical="center"/>
    </xf>
    <xf numFmtId="0" fontId="3" fillId="9" borderId="6" xfId="2" applyFont="1" applyFill="1" applyBorder="1" applyAlignment="1">
      <alignment horizontal="left" vertical="center"/>
    </xf>
    <xf numFmtId="0" fontId="3" fillId="9" borderId="8" xfId="2" applyFont="1" applyFill="1" applyBorder="1" applyAlignment="1">
      <alignment vertical="center"/>
    </xf>
    <xf numFmtId="0" fontId="4" fillId="9" borderId="12" xfId="2" applyFont="1" applyFill="1" applyBorder="1" applyAlignment="1">
      <alignment horizontal="center" vertical="center"/>
    </xf>
    <xf numFmtId="167" fontId="3" fillId="9" borderId="12" xfId="2" applyNumberFormat="1" applyFont="1" applyFill="1" applyBorder="1" applyAlignment="1">
      <alignment horizontal="center" vertical="center"/>
    </xf>
    <xf numFmtId="0" fontId="3" fillId="9" borderId="10" xfId="2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indent="2"/>
    </xf>
    <xf numFmtId="0" fontId="6" fillId="0" borderId="14" xfId="2" applyFont="1" applyBorder="1" applyAlignment="1">
      <alignment horizontal="left" vertical="center"/>
    </xf>
    <xf numFmtId="167" fontId="6" fillId="10" borderId="14" xfId="1" applyNumberFormat="1" applyFont="1" applyFill="1" applyBorder="1"/>
    <xf numFmtId="0" fontId="6" fillId="0" borderId="15" xfId="0" applyFont="1" applyBorder="1" applyAlignment="1">
      <alignment horizontal="left"/>
    </xf>
    <xf numFmtId="0" fontId="6" fillId="3" borderId="16" xfId="0" applyFont="1" applyFill="1" applyBorder="1" applyAlignment="1">
      <alignment horizontal="left" indent="2"/>
    </xf>
    <xf numFmtId="0" fontId="6" fillId="0" borderId="17" xfId="2" applyFont="1" applyBorder="1" applyAlignment="1">
      <alignment horizontal="left" vertical="center"/>
    </xf>
    <xf numFmtId="167" fontId="6" fillId="10" borderId="17" xfId="1" applyNumberFormat="1" applyFont="1" applyFill="1" applyBorder="1"/>
    <xf numFmtId="0" fontId="6" fillId="0" borderId="18" xfId="0" applyFont="1" applyBorder="1" applyAlignment="1">
      <alignment horizontal="left"/>
    </xf>
    <xf numFmtId="0" fontId="6" fillId="3" borderId="19" xfId="0" applyFont="1" applyFill="1" applyBorder="1" applyAlignment="1">
      <alignment horizontal="left" indent="2"/>
    </xf>
    <xf numFmtId="0" fontId="6" fillId="0" borderId="20" xfId="2" applyFont="1" applyBorder="1" applyAlignment="1">
      <alignment horizontal="left" vertical="center"/>
    </xf>
    <xf numFmtId="167" fontId="6" fillId="10" borderId="20" xfId="1" applyNumberFormat="1" applyFont="1" applyFill="1" applyBorder="1"/>
    <xf numFmtId="0" fontId="6" fillId="0" borderId="21" xfId="0" applyFont="1" applyBorder="1" applyAlignment="1">
      <alignment horizontal="left"/>
    </xf>
    <xf numFmtId="0" fontId="6" fillId="3" borderId="16" xfId="0" quotePrefix="1" applyFont="1" applyFill="1" applyBorder="1" applyAlignment="1">
      <alignment horizontal="left" indent="2"/>
    </xf>
    <xf numFmtId="0" fontId="6" fillId="3" borderId="22" xfId="0" quotePrefix="1" applyFont="1" applyFill="1" applyBorder="1" applyAlignment="1">
      <alignment horizontal="left" indent="2"/>
    </xf>
    <xf numFmtId="0" fontId="6" fillId="0" borderId="23" xfId="0" applyFont="1" applyBorder="1" applyAlignment="1">
      <alignment horizontal="left"/>
    </xf>
    <xf numFmtId="0" fontId="6" fillId="0" borderId="19" xfId="2" applyFont="1" applyBorder="1" applyAlignment="1">
      <alignment vertical="center"/>
    </xf>
    <xf numFmtId="0" fontId="6" fillId="0" borderId="16" xfId="2" quotePrefix="1" applyFont="1" applyBorder="1" applyAlignment="1">
      <alignment horizontal="left" vertical="center" wrapText="1" indent="2"/>
    </xf>
    <xf numFmtId="0" fontId="6" fillId="0" borderId="22" xfId="2" quotePrefix="1" applyFont="1" applyBorder="1" applyAlignment="1">
      <alignment horizontal="left" vertical="center" wrapText="1" indent="2"/>
    </xf>
    <xf numFmtId="0" fontId="3" fillId="9" borderId="2" xfId="2" quotePrefix="1" applyFont="1" applyFill="1" applyBorder="1" applyAlignment="1">
      <alignment horizontal="left" vertical="center"/>
    </xf>
    <xf numFmtId="0" fontId="4" fillId="9" borderId="11" xfId="2" applyFont="1" applyFill="1" applyBorder="1" applyAlignment="1">
      <alignment horizontal="left" vertical="center"/>
    </xf>
    <xf numFmtId="167" fontId="3" fillId="9" borderId="11" xfId="1" applyNumberFormat="1" applyFont="1" applyFill="1" applyBorder="1"/>
    <xf numFmtId="0" fontId="6" fillId="0" borderId="24" xfId="2" applyFont="1" applyBorder="1" applyAlignment="1">
      <alignment vertical="center"/>
    </xf>
    <xf numFmtId="0" fontId="6" fillId="0" borderId="25" xfId="0" applyFont="1" applyBorder="1" applyAlignment="1">
      <alignment horizontal="left"/>
    </xf>
    <xf numFmtId="0" fontId="6" fillId="0" borderId="22" xfId="2" applyFont="1" applyBorder="1" applyAlignment="1">
      <alignment vertical="center"/>
    </xf>
    <xf numFmtId="167" fontId="6" fillId="10" borderId="0" xfId="1" applyNumberFormat="1" applyFont="1" applyFill="1" applyBorder="1" applyAlignment="1">
      <alignment horizontal="center"/>
    </xf>
    <xf numFmtId="0" fontId="3" fillId="5" borderId="0" xfId="2" applyFont="1" applyFill="1" applyBorder="1" applyAlignment="1">
      <alignment horizontal="left" vertical="center"/>
    </xf>
    <xf numFmtId="0" fontId="6" fillId="5" borderId="0" xfId="2" applyFont="1" applyFill="1" applyBorder="1" applyAlignment="1">
      <alignment horizontal="left" vertical="center"/>
    </xf>
    <xf numFmtId="0" fontId="3" fillId="9" borderId="11" xfId="2" applyFont="1" applyFill="1" applyBorder="1" applyAlignment="1">
      <alignment horizontal="left" vertical="center"/>
    </xf>
    <xf numFmtId="0" fontId="6" fillId="0" borderId="17" xfId="2" quotePrefix="1" applyFont="1" applyBorder="1" applyAlignment="1">
      <alignment horizontal="left" vertical="center"/>
    </xf>
    <xf numFmtId="0" fontId="6" fillId="5" borderId="0" xfId="2" quotePrefix="1" applyFont="1" applyFill="1" applyBorder="1" applyAlignment="1">
      <alignment horizontal="left" vertical="center"/>
    </xf>
    <xf numFmtId="0" fontId="6" fillId="5" borderId="26" xfId="2" applyFont="1" applyFill="1" applyBorder="1" applyAlignment="1">
      <alignment horizontal="left" vertical="center"/>
    </xf>
    <xf numFmtId="0" fontId="6" fillId="5" borderId="17" xfId="2" applyFont="1" applyFill="1" applyBorder="1" applyAlignment="1">
      <alignment horizontal="left" vertical="center"/>
    </xf>
    <xf numFmtId="167" fontId="6" fillId="10" borderId="17" xfId="1" applyNumberFormat="1" applyFont="1" applyFill="1" applyBorder="1" applyAlignment="1">
      <alignment horizontal="center"/>
    </xf>
    <xf numFmtId="0" fontId="15" fillId="9" borderId="2" xfId="2" quotePrefix="1" applyFont="1" applyFill="1" applyBorder="1" applyAlignment="1">
      <alignment horizontal="left" vertical="center"/>
    </xf>
    <xf numFmtId="0" fontId="16" fillId="9" borderId="11" xfId="2" applyFont="1" applyFill="1" applyBorder="1" applyAlignment="1">
      <alignment horizontal="left" vertical="center"/>
    </xf>
    <xf numFmtId="167" fontId="15" fillId="9" borderId="11" xfId="1" applyNumberFormat="1" applyFont="1" applyFill="1" applyBorder="1" applyAlignment="1">
      <alignment horizontal="center" vertical="center"/>
    </xf>
    <xf numFmtId="0" fontId="16" fillId="9" borderId="6" xfId="2" applyFont="1" applyFill="1" applyBorder="1" applyAlignment="1">
      <alignment horizontal="left" vertical="center"/>
    </xf>
    <xf numFmtId="167" fontId="6" fillId="10" borderId="0" xfId="1" applyNumberFormat="1" applyFont="1" applyFill="1" applyBorder="1" applyAlignment="1">
      <alignment horizontal="center" vertical="center"/>
    </xf>
    <xf numFmtId="0" fontId="7" fillId="5" borderId="0" xfId="2" quotePrefix="1" applyFont="1" applyFill="1" applyBorder="1" applyAlignment="1">
      <alignment horizontal="left" vertical="center"/>
    </xf>
    <xf numFmtId="43" fontId="4" fillId="9" borderId="11" xfId="1" applyFont="1" applyFill="1" applyBorder="1" applyAlignment="1">
      <alignment horizontal="center" vertical="center"/>
    </xf>
    <xf numFmtId="167" fontId="3" fillId="9" borderId="11" xfId="1" applyNumberFormat="1" applyFont="1" applyFill="1" applyBorder="1" applyAlignment="1">
      <alignment horizontal="center" vertical="center"/>
    </xf>
    <xf numFmtId="167" fontId="6" fillId="11" borderId="14" xfId="1" applyNumberFormat="1" applyFont="1" applyFill="1" applyBorder="1"/>
    <xf numFmtId="167" fontId="6" fillId="11" borderId="17" xfId="1" applyNumberFormat="1" applyFont="1" applyFill="1" applyBorder="1"/>
    <xf numFmtId="167" fontId="6" fillId="11" borderId="20" xfId="1" applyNumberFormat="1" applyFont="1" applyFill="1" applyBorder="1"/>
    <xf numFmtId="167" fontId="6" fillId="11" borderId="0" xfId="1" applyNumberFormat="1" applyFont="1" applyFill="1" applyBorder="1"/>
    <xf numFmtId="167" fontId="6" fillId="11" borderId="12" xfId="1" applyNumberFormat="1" applyFont="1" applyFill="1" applyBorder="1"/>
    <xf numFmtId="167" fontId="6" fillId="11" borderId="26" xfId="1" applyNumberFormat="1" applyFont="1" applyFill="1" applyBorder="1" applyAlignment="1">
      <alignment horizontal="center"/>
    </xf>
    <xf numFmtId="167" fontId="6" fillId="11" borderId="17" xfId="1" applyNumberFormat="1" applyFont="1" applyFill="1" applyBorder="1" applyAlignment="1">
      <alignment horizontal="center"/>
    </xf>
    <xf numFmtId="167" fontId="6" fillId="11" borderId="0" xfId="1" applyNumberFormat="1" applyFont="1" applyFill="1" applyBorder="1" applyAlignment="1">
      <alignment horizontal="center" vertical="center"/>
    </xf>
    <xf numFmtId="0" fontId="19" fillId="0" borderId="0" xfId="0" applyFont="1"/>
    <xf numFmtId="0" fontId="13" fillId="0" borderId="8" xfId="0" applyFont="1" applyBorder="1"/>
    <xf numFmtId="0" fontId="14" fillId="0" borderId="12" xfId="0" applyFont="1" applyBorder="1"/>
    <xf numFmtId="0" fontId="14" fillId="0" borderId="12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27" xfId="0" applyFont="1" applyBorder="1"/>
    <xf numFmtId="0" fontId="14" fillId="0" borderId="0" xfId="0" applyFont="1" applyBorder="1"/>
    <xf numFmtId="0" fontId="14" fillId="0" borderId="28" xfId="0" applyFont="1" applyBorder="1"/>
    <xf numFmtId="0" fontId="6" fillId="3" borderId="29" xfId="0" applyFont="1" applyFill="1" applyBorder="1" applyAlignment="1">
      <alignment horizontal="left" indent="2"/>
    </xf>
    <xf numFmtId="0" fontId="6" fillId="3" borderId="29" xfId="0" quotePrefix="1" applyFont="1" applyFill="1" applyBorder="1" applyAlignment="1">
      <alignment horizontal="left" indent="2"/>
    </xf>
    <xf numFmtId="0" fontId="6" fillId="0" borderId="32" xfId="2" quotePrefix="1" applyFont="1" applyBorder="1" applyAlignment="1">
      <alignment horizontal="left" vertical="center" wrapText="1" indent="2"/>
    </xf>
    <xf numFmtId="0" fontId="6" fillId="0" borderId="29" xfId="2" applyFont="1" applyBorder="1" applyAlignment="1">
      <alignment vertical="center"/>
    </xf>
    <xf numFmtId="0" fontId="6" fillId="0" borderId="32" xfId="2" quotePrefix="1" applyFont="1" applyBorder="1" applyAlignment="1">
      <alignment horizontal="left" vertical="center"/>
    </xf>
    <xf numFmtId="0" fontId="3" fillId="5" borderId="27" xfId="2" quotePrefix="1" applyFont="1" applyFill="1" applyBorder="1" applyAlignment="1">
      <alignment horizontal="left" vertical="center"/>
    </xf>
    <xf numFmtId="0" fontId="6" fillId="5" borderId="34" xfId="2" applyFont="1" applyFill="1" applyBorder="1" applyAlignment="1">
      <alignment vertical="center"/>
    </xf>
    <xf numFmtId="0" fontId="6" fillId="5" borderId="27" xfId="2" applyFont="1" applyFill="1" applyBorder="1" applyAlignment="1">
      <alignment horizontal="left" vertical="top" indent="6"/>
    </xf>
    <xf numFmtId="0" fontId="6" fillId="5" borderId="27" xfId="2" quotePrefix="1" applyFont="1" applyFill="1" applyBorder="1" applyAlignment="1">
      <alignment horizontal="left" vertical="top" indent="6"/>
    </xf>
    <xf numFmtId="0" fontId="8" fillId="5" borderId="27" xfId="0" applyFont="1" applyFill="1" applyBorder="1" applyAlignment="1">
      <alignment horizontal="left" vertical="top" indent="6"/>
    </xf>
    <xf numFmtId="0" fontId="6" fillId="5" borderId="32" xfId="2" applyFont="1" applyFill="1" applyBorder="1" applyAlignment="1">
      <alignment vertical="center"/>
    </xf>
    <xf numFmtId="0" fontId="6" fillId="5" borderId="27" xfId="2" quotePrefix="1" applyFont="1" applyFill="1" applyBorder="1" applyAlignment="1">
      <alignment horizontal="left" vertical="center"/>
    </xf>
    <xf numFmtId="0" fontId="7" fillId="5" borderId="27" xfId="2" quotePrefix="1" applyFont="1" applyFill="1" applyBorder="1" applyAlignment="1">
      <alignment horizontal="left" vertical="center"/>
    </xf>
    <xf numFmtId="0" fontId="7" fillId="0" borderId="27" xfId="2" applyFont="1" applyBorder="1" applyAlignment="1">
      <alignment vertical="center"/>
    </xf>
    <xf numFmtId="0" fontId="7" fillId="0" borderId="27" xfId="2" applyFont="1" applyBorder="1" applyAlignment="1">
      <alignment horizontal="right" vertical="center"/>
    </xf>
    <xf numFmtId="0" fontId="17" fillId="2" borderId="5" xfId="2" quotePrefix="1" applyFont="1" applyFill="1" applyBorder="1" applyAlignment="1">
      <alignment horizontal="right" vertical="center"/>
    </xf>
    <xf numFmtId="0" fontId="18" fillId="2" borderId="9" xfId="2" applyFont="1" applyFill="1" applyBorder="1" applyAlignment="1">
      <alignment horizontal="center" vertical="center"/>
    </xf>
    <xf numFmtId="167" fontId="17" fillId="2" borderId="9" xfId="2" quotePrefix="1" applyNumberFormat="1" applyFont="1" applyFill="1" applyBorder="1" applyAlignment="1">
      <alignment horizontal="left" vertical="center"/>
    </xf>
    <xf numFmtId="167" fontId="17" fillId="2" borderId="3" xfId="2" quotePrefix="1" applyNumberFormat="1" applyFont="1" applyFill="1" applyBorder="1" applyAlignment="1">
      <alignment horizontal="left" vertical="center"/>
    </xf>
    <xf numFmtId="0" fontId="6" fillId="0" borderId="29" xfId="2" quotePrefix="1" applyFont="1" applyBorder="1" applyAlignment="1">
      <alignment horizontal="left" vertical="center"/>
    </xf>
    <xf numFmtId="167" fontId="6" fillId="5" borderId="28" xfId="1" applyNumberFormat="1" applyFont="1" applyFill="1" applyBorder="1"/>
    <xf numFmtId="0" fontId="3" fillId="2" borderId="8" xfId="2" applyFont="1" applyFill="1" applyBorder="1" applyAlignment="1">
      <alignment horizontal="center" vertical="top"/>
    </xf>
    <xf numFmtId="0" fontId="3" fillId="2" borderId="12" xfId="2" applyFont="1" applyFill="1" applyBorder="1" applyAlignment="1">
      <alignment horizontal="center" vertical="top" wrapText="1"/>
    </xf>
    <xf numFmtId="0" fontId="3" fillId="2" borderId="12" xfId="0" quotePrefix="1" applyFont="1" applyFill="1" applyBorder="1" applyAlignment="1">
      <alignment horizontal="center" vertical="top" wrapText="1"/>
    </xf>
    <xf numFmtId="0" fontId="6" fillId="3" borderId="35" xfId="0" applyFont="1" applyFill="1" applyBorder="1" applyAlignment="1">
      <alignment horizontal="left" indent="2"/>
    </xf>
    <xf numFmtId="0" fontId="6" fillId="0" borderId="35" xfId="2" applyFont="1" applyBorder="1" applyAlignment="1">
      <alignment vertical="center"/>
    </xf>
    <xf numFmtId="167" fontId="3" fillId="9" borderId="6" xfId="1" applyNumberFormat="1" applyFont="1" applyFill="1" applyBorder="1"/>
    <xf numFmtId="0" fontId="3" fillId="5" borderId="27" xfId="2" applyFont="1" applyFill="1" applyBorder="1" applyAlignment="1">
      <alignment vertical="center"/>
    </xf>
    <xf numFmtId="167" fontId="3" fillId="9" borderId="6" xfId="1" applyNumberFormat="1" applyFont="1" applyFill="1" applyBorder="1" applyAlignment="1">
      <alignment horizontal="center" vertical="center"/>
    </xf>
    <xf numFmtId="0" fontId="6" fillId="5" borderId="29" xfId="2" quotePrefix="1" applyFont="1" applyFill="1" applyBorder="1" applyAlignment="1">
      <alignment horizontal="left" vertical="center"/>
    </xf>
    <xf numFmtId="0" fontId="6" fillId="5" borderId="14" xfId="2" applyFont="1" applyFill="1" applyBorder="1" applyAlignment="1">
      <alignment horizontal="left" vertical="center"/>
    </xf>
    <xf numFmtId="167" fontId="6" fillId="10" borderId="14" xfId="1" applyNumberFormat="1" applyFont="1" applyFill="1" applyBorder="1" applyAlignment="1">
      <alignment horizontal="center"/>
    </xf>
    <xf numFmtId="167" fontId="6" fillId="11" borderId="14" xfId="1" applyNumberFormat="1" applyFont="1" applyFill="1" applyBorder="1" applyAlignment="1">
      <alignment horizontal="center"/>
    </xf>
    <xf numFmtId="0" fontId="6" fillId="5" borderId="29" xfId="2" applyFont="1" applyFill="1" applyBorder="1" applyAlignment="1">
      <alignment vertical="center"/>
    </xf>
    <xf numFmtId="0" fontId="3" fillId="2" borderId="10" xfId="0" quotePrefix="1" applyFont="1" applyFill="1" applyBorder="1" applyAlignment="1">
      <alignment horizontal="center" vertical="top" wrapText="1"/>
    </xf>
    <xf numFmtId="14" fontId="14" fillId="0" borderId="0" xfId="0" applyNumberFormat="1" applyFont="1"/>
    <xf numFmtId="0" fontId="14" fillId="12" borderId="0" xfId="0" applyFont="1" applyFill="1"/>
    <xf numFmtId="169" fontId="14" fillId="0" borderId="0" xfId="4" applyNumberFormat="1" applyFont="1"/>
    <xf numFmtId="169" fontId="14" fillId="12" borderId="0" xfId="4" applyNumberFormat="1" applyFont="1" applyFill="1"/>
    <xf numFmtId="0" fontId="14" fillId="0" borderId="38" xfId="0" applyFont="1" applyBorder="1"/>
    <xf numFmtId="164" fontId="14" fillId="0" borderId="38" xfId="4" applyFont="1" applyBorder="1"/>
    <xf numFmtId="170" fontId="21" fillId="0" borderId="0" xfId="5" applyNumberFormat="1" applyFont="1" applyFill="1" applyBorder="1" applyAlignment="1" applyProtection="1">
      <alignment vertical="center"/>
    </xf>
    <xf numFmtId="171" fontId="21" fillId="0" borderId="0" xfId="5" applyNumberFormat="1" applyFont="1" applyFill="1" applyBorder="1" applyAlignment="1" applyProtection="1">
      <alignment horizontal="left" vertical="center"/>
    </xf>
    <xf numFmtId="170" fontId="23" fillId="0" borderId="0" xfId="5" applyNumberFormat="1" applyFont="1" applyFill="1" applyBorder="1" applyAlignment="1" applyProtection="1">
      <alignment vertical="center"/>
    </xf>
    <xf numFmtId="0" fontId="14" fillId="12" borderId="0" xfId="0" applyFont="1" applyFill="1" applyAlignment="1">
      <alignment horizontal="left"/>
    </xf>
    <xf numFmtId="172" fontId="14" fillId="0" borderId="0" xfId="0" applyNumberFormat="1" applyFont="1"/>
    <xf numFmtId="173" fontId="14" fillId="0" borderId="0" xfId="0" applyNumberFormat="1" applyFont="1"/>
    <xf numFmtId="0" fontId="14" fillId="12" borderId="0" xfId="0" applyFont="1" applyFill="1" applyAlignment="1">
      <alignment horizontal="right"/>
    </xf>
    <xf numFmtId="164" fontId="14" fillId="11" borderId="0" xfId="4" applyFont="1" applyFill="1"/>
    <xf numFmtId="164" fontId="14" fillId="11" borderId="38" xfId="4" applyFont="1" applyFill="1" applyBorder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4" fillId="4" borderId="0" xfId="0" applyFont="1" applyFill="1" applyAlignment="1">
      <alignment horizontal="left"/>
    </xf>
    <xf numFmtId="172" fontId="14" fillId="0" borderId="38" xfId="0" applyNumberFormat="1" applyFont="1" applyBorder="1"/>
    <xf numFmtId="170" fontId="14" fillId="0" borderId="0" xfId="0" applyNumberFormat="1" applyFont="1"/>
    <xf numFmtId="170" fontId="21" fillId="0" borderId="0" xfId="5" applyNumberFormat="1" applyFont="1" applyFill="1" applyBorder="1" applyAlignment="1" applyProtection="1">
      <alignment vertical="center"/>
    </xf>
    <xf numFmtId="171" fontId="21" fillId="0" borderId="0" xfId="5" applyNumberFormat="1" applyFont="1" applyFill="1" applyBorder="1" applyAlignment="1" applyProtection="1">
      <alignment horizontal="left" vertical="center"/>
    </xf>
    <xf numFmtId="170" fontId="21" fillId="0" borderId="0" xfId="5" applyNumberFormat="1" applyFont="1" applyFill="1" applyBorder="1" applyAlignment="1" applyProtection="1">
      <alignment vertical="center"/>
    </xf>
    <xf numFmtId="171" fontId="21" fillId="0" borderId="0" xfId="5" applyNumberFormat="1" applyFont="1" applyFill="1" applyBorder="1" applyAlignment="1" applyProtection="1">
      <alignment horizontal="left" vertical="center"/>
    </xf>
    <xf numFmtId="170" fontId="23" fillId="0" borderId="0" xfId="5" applyNumberFormat="1" applyFont="1" applyFill="1" applyBorder="1" applyAlignment="1" applyProtection="1">
      <alignment vertical="center"/>
    </xf>
    <xf numFmtId="0" fontId="26" fillId="0" borderId="0" xfId="6" applyFont="1" applyAlignment="1">
      <alignment vertical="center"/>
    </xf>
    <xf numFmtId="0" fontId="26" fillId="0" borderId="0" xfId="6" applyFont="1" applyAlignment="1">
      <alignment horizontal="center" vertical="center" wrapText="1"/>
    </xf>
    <xf numFmtId="0" fontId="26" fillId="0" borderId="0" xfId="6" applyFont="1" applyAlignment="1">
      <alignment horizontal="center" vertical="center"/>
    </xf>
    <xf numFmtId="43" fontId="26" fillId="0" borderId="0" xfId="7" applyFont="1" applyAlignment="1">
      <alignment horizontal="center" vertical="center"/>
    </xf>
    <xf numFmtId="0" fontId="24" fillId="0" borderId="0" xfId="6"/>
    <xf numFmtId="0" fontId="27" fillId="14" borderId="15" xfId="6" applyFont="1" applyFill="1" applyBorder="1" applyAlignment="1">
      <alignment horizontal="center" vertical="center"/>
    </xf>
    <xf numFmtId="0" fontId="27" fillId="14" borderId="39" xfId="6" applyFont="1" applyFill="1" applyBorder="1" applyAlignment="1">
      <alignment horizontal="left" vertical="center"/>
    </xf>
    <xf numFmtId="0" fontId="27" fillId="14" borderId="39" xfId="6" applyFont="1" applyFill="1" applyBorder="1" applyAlignment="1">
      <alignment vertical="center"/>
    </xf>
    <xf numFmtId="43" fontId="27" fillId="14" borderId="39" xfId="8" applyFont="1" applyFill="1" applyBorder="1" applyAlignment="1">
      <alignment vertical="center"/>
    </xf>
    <xf numFmtId="43" fontId="27" fillId="14" borderId="39" xfId="7" applyFont="1" applyFill="1" applyBorder="1" applyAlignment="1">
      <alignment vertical="center"/>
    </xf>
    <xf numFmtId="3" fontId="22" fillId="15" borderId="39" xfId="6" applyNumberFormat="1" applyFont="1" applyFill="1" applyBorder="1" applyAlignment="1">
      <alignment horizontal="center" vertical="center"/>
    </xf>
    <xf numFmtId="0" fontId="22" fillId="15" borderId="39" xfId="6" quotePrefix="1" applyFont="1" applyFill="1" applyBorder="1" applyAlignment="1">
      <alignment horizontal="left" vertical="center" wrapText="1"/>
    </xf>
    <xf numFmtId="0" fontId="24" fillId="15" borderId="39" xfId="6" applyFill="1" applyBorder="1" applyAlignment="1">
      <alignment vertical="center"/>
    </xf>
    <xf numFmtId="43" fontId="28" fillId="15" borderId="39" xfId="6" applyNumberFormat="1" applyFont="1" applyFill="1" applyBorder="1" applyAlignment="1">
      <alignment vertical="center"/>
    </xf>
    <xf numFmtId="3" fontId="21" fillId="0" borderId="39" xfId="6" quotePrefix="1" applyNumberFormat="1" applyFont="1" applyBorder="1" applyAlignment="1">
      <alignment horizontal="right" vertical="center"/>
    </xf>
    <xf numFmtId="0" fontId="21" fillId="0" borderId="39" xfId="6" quotePrefix="1" applyFont="1" applyBorder="1" applyAlignment="1">
      <alignment horizontal="left" vertical="center" wrapText="1" indent="2"/>
    </xf>
    <xf numFmtId="0" fontId="24" fillId="0" borderId="39" xfId="6" applyBorder="1"/>
    <xf numFmtId="3" fontId="22" fillId="0" borderId="39" xfId="6" applyNumberFormat="1" applyFont="1" applyBorder="1" applyAlignment="1">
      <alignment horizontal="center" vertical="center" wrapText="1"/>
    </xf>
    <xf numFmtId="0" fontId="21" fillId="0" borderId="39" xfId="6" applyFont="1" applyBorder="1" applyAlignment="1">
      <alignment horizontal="center" vertical="center" wrapText="1"/>
    </xf>
    <xf numFmtId="3" fontId="21" fillId="0" borderId="39" xfId="6" applyNumberFormat="1" applyFont="1" applyBorder="1" applyAlignment="1">
      <alignment horizontal="center" vertical="center"/>
    </xf>
    <xf numFmtId="0" fontId="21" fillId="0" borderId="39" xfId="6" applyFont="1" applyBorder="1" applyAlignment="1">
      <alignment horizontal="center" vertical="center"/>
    </xf>
    <xf numFmtId="43" fontId="21" fillId="0" borderId="39" xfId="7" applyFont="1" applyBorder="1" applyAlignment="1">
      <alignment horizontal="center" vertical="center"/>
    </xf>
    <xf numFmtId="0" fontId="21" fillId="0" borderId="40" xfId="6" quotePrefix="1" applyFont="1" applyBorder="1" applyAlignment="1">
      <alignment horizontal="left" vertical="center" wrapText="1" indent="2"/>
    </xf>
    <xf numFmtId="3" fontId="22" fillId="0" borderId="40" xfId="6" applyNumberFormat="1" applyFont="1" applyBorder="1" applyAlignment="1">
      <alignment horizontal="center" vertical="center" wrapText="1"/>
    </xf>
    <xf numFmtId="0" fontId="21" fillId="0" borderId="40" xfId="6" applyFont="1" applyBorder="1" applyAlignment="1">
      <alignment horizontal="center" vertical="center" wrapText="1"/>
    </xf>
    <xf numFmtId="3" fontId="21" fillId="0" borderId="40" xfId="6" applyNumberFormat="1" applyFont="1" applyBorder="1" applyAlignment="1">
      <alignment horizontal="center" vertical="center"/>
    </xf>
    <xf numFmtId="0" fontId="21" fillId="0" borderId="40" xfId="6" applyFont="1" applyBorder="1" applyAlignment="1">
      <alignment horizontal="center" vertical="center"/>
    </xf>
    <xf numFmtId="43" fontId="21" fillId="0" borderId="40" xfId="7" applyFont="1" applyBorder="1" applyAlignment="1">
      <alignment horizontal="center" vertical="center"/>
    </xf>
    <xf numFmtId="43" fontId="21" fillId="0" borderId="41" xfId="7" applyFont="1" applyBorder="1" applyAlignment="1">
      <alignment horizontal="center" vertical="center"/>
    </xf>
    <xf numFmtId="3" fontId="22" fillId="0" borderId="15" xfId="6" applyNumberFormat="1" applyFont="1" applyBorder="1" applyAlignment="1">
      <alignment horizontal="center" vertical="center"/>
    </xf>
    <xf numFmtId="0" fontId="22" fillId="0" borderId="39" xfId="6" quotePrefix="1" applyFont="1" applyBorder="1" applyAlignment="1">
      <alignment horizontal="left" vertical="center" wrapText="1"/>
    </xf>
    <xf numFmtId="0" fontId="21" fillId="0" borderId="39" xfId="6" quotePrefix="1" applyFont="1" applyBorder="1" applyAlignment="1">
      <alignment horizontal="left" vertical="center" wrapText="1"/>
    </xf>
    <xf numFmtId="0" fontId="22" fillId="0" borderId="39" xfId="6" applyFont="1" applyBorder="1" applyAlignment="1">
      <alignment horizontal="center" vertical="center" wrapText="1"/>
    </xf>
    <xf numFmtId="3" fontId="22" fillId="0" borderId="39" xfId="6" applyNumberFormat="1" applyFont="1" applyBorder="1" applyAlignment="1">
      <alignment horizontal="center" vertical="center"/>
    </xf>
    <xf numFmtId="0" fontId="22" fillId="0" borderId="39" xfId="6" applyFont="1" applyBorder="1" applyAlignment="1">
      <alignment horizontal="center" vertical="center"/>
    </xf>
    <xf numFmtId="43" fontId="22" fillId="0" borderId="39" xfId="7" applyFont="1" applyBorder="1" applyAlignment="1">
      <alignment horizontal="center" vertical="center"/>
    </xf>
    <xf numFmtId="43" fontId="22" fillId="0" borderId="41" xfId="7" applyFont="1" applyBorder="1" applyAlignment="1">
      <alignment horizontal="center" vertical="center"/>
    </xf>
    <xf numFmtId="3" fontId="22" fillId="15" borderId="15" xfId="6" applyNumberFormat="1" applyFont="1" applyFill="1" applyBorder="1" applyAlignment="1">
      <alignment horizontal="center" vertical="center"/>
    </xf>
    <xf numFmtId="3" fontId="22" fillId="15" borderId="39" xfId="6" applyNumberFormat="1" applyFont="1" applyFill="1" applyBorder="1" applyAlignment="1">
      <alignment horizontal="center" vertical="center" wrapText="1"/>
    </xf>
    <xf numFmtId="0" fontId="22" fillId="15" borderId="39" xfId="6" applyFont="1" applyFill="1" applyBorder="1" applyAlignment="1">
      <alignment horizontal="center" vertical="center" wrapText="1"/>
    </xf>
    <xf numFmtId="0" fontId="22" fillId="15" borderId="39" xfId="6" applyFont="1" applyFill="1" applyBorder="1" applyAlignment="1">
      <alignment horizontal="center" vertical="center"/>
    </xf>
    <xf numFmtId="43" fontId="22" fillId="15" borderId="39" xfId="7" applyFont="1" applyFill="1" applyBorder="1" applyAlignment="1">
      <alignment horizontal="center" vertical="center"/>
    </xf>
    <xf numFmtId="43" fontId="22" fillId="15" borderId="42" xfId="7" applyFont="1" applyFill="1" applyBorder="1" applyAlignment="1">
      <alignment horizontal="center" vertical="center"/>
    </xf>
    <xf numFmtId="174" fontId="26" fillId="0" borderId="15" xfId="6" applyNumberFormat="1" applyFont="1" applyBorder="1" applyAlignment="1">
      <alignment horizontal="right" vertical="center"/>
    </xf>
    <xf numFmtId="3" fontId="26" fillId="0" borderId="39" xfId="6" applyNumberFormat="1" applyFont="1" applyBorder="1" applyAlignment="1">
      <alignment horizontal="center" vertical="center" wrapText="1"/>
    </xf>
    <xf numFmtId="43" fontId="21" fillId="0" borderId="39" xfId="7" applyFont="1" applyBorder="1" applyAlignment="1">
      <alignment horizontal="right" vertical="center"/>
    </xf>
    <xf numFmtId="0" fontId="21" fillId="0" borderId="13" xfId="6" applyFont="1" applyBorder="1" applyAlignment="1">
      <alignment horizontal="center" vertical="center"/>
    </xf>
    <xf numFmtId="43" fontId="21" fillId="0" borderId="0" xfId="7" applyFont="1" applyAlignment="1">
      <alignment horizontal="center" vertical="center"/>
    </xf>
    <xf numFmtId="0" fontId="26" fillId="0" borderId="39" xfId="6" quotePrefix="1" applyFont="1" applyBorder="1" applyAlignment="1">
      <alignment horizontal="left" vertical="center" wrapText="1"/>
    </xf>
    <xf numFmtId="0" fontId="26" fillId="0" borderId="39" xfId="6" applyFont="1" applyBorder="1" applyAlignment="1">
      <alignment horizontal="center" vertical="center" wrapText="1"/>
    </xf>
    <xf numFmtId="0" fontId="26" fillId="0" borderId="39" xfId="6" applyFont="1" applyBorder="1" applyAlignment="1">
      <alignment horizontal="center" vertical="center"/>
    </xf>
    <xf numFmtId="43" fontId="26" fillId="0" borderId="39" xfId="7" applyFont="1" applyBorder="1" applyAlignment="1">
      <alignment horizontal="right" vertical="center"/>
    </xf>
    <xf numFmtId="0" fontId="26" fillId="0" borderId="13" xfId="6" applyFont="1" applyBorder="1" applyAlignment="1">
      <alignment horizontal="center" vertical="center"/>
    </xf>
    <xf numFmtId="0" fontId="29" fillId="0" borderId="39" xfId="6" quotePrefix="1" applyFont="1" applyBorder="1" applyAlignment="1">
      <alignment horizontal="left" vertical="center" wrapText="1"/>
    </xf>
    <xf numFmtId="3" fontId="29" fillId="0" borderId="39" xfId="6" applyNumberFormat="1" applyFont="1" applyBorder="1" applyAlignment="1">
      <alignment horizontal="left" vertical="center" wrapText="1"/>
    </xf>
    <xf numFmtId="0" fontId="29" fillId="0" borderId="39" xfId="6" applyFont="1" applyBorder="1" applyAlignment="1">
      <alignment horizontal="left" vertical="center" wrapText="1"/>
    </xf>
    <xf numFmtId="175" fontId="21" fillId="0" borderId="0" xfId="6" applyNumberFormat="1" applyFont="1" applyAlignment="1">
      <alignment horizontal="right" vertical="center"/>
    </xf>
    <xf numFmtId="0" fontId="24" fillId="15" borderId="0" xfId="6" applyFill="1"/>
    <xf numFmtId="3" fontId="21" fillId="15" borderId="39" xfId="6" applyNumberFormat="1" applyFont="1" applyFill="1" applyBorder="1" applyAlignment="1">
      <alignment horizontal="center" vertical="center" wrapText="1"/>
    </xf>
    <xf numFmtId="0" fontId="21" fillId="15" borderId="39" xfId="6" applyFont="1" applyFill="1" applyBorder="1" applyAlignment="1">
      <alignment horizontal="center" vertical="center" wrapText="1"/>
    </xf>
    <xf numFmtId="0" fontId="21" fillId="15" borderId="39" xfId="6" applyFont="1" applyFill="1" applyBorder="1" applyAlignment="1">
      <alignment horizontal="center" vertical="center"/>
    </xf>
    <xf numFmtId="43" fontId="21" fillId="15" borderId="39" xfId="7" applyFont="1" applyFill="1" applyBorder="1" applyAlignment="1">
      <alignment horizontal="center" vertical="center"/>
    </xf>
    <xf numFmtId="43" fontId="22" fillId="15" borderId="41" xfId="7" applyFont="1" applyFill="1" applyBorder="1" applyAlignment="1">
      <alignment horizontal="center" vertical="center"/>
    </xf>
    <xf numFmtId="3" fontId="21" fillId="0" borderId="39" xfId="6" applyNumberFormat="1" applyFont="1" applyBorder="1" applyAlignment="1">
      <alignment horizontal="center" vertical="center" wrapText="1"/>
    </xf>
    <xf numFmtId="43" fontId="22" fillId="0" borderId="0" xfId="7" applyFont="1" applyAlignment="1">
      <alignment horizontal="center" vertical="center"/>
    </xf>
    <xf numFmtId="0" fontId="21" fillId="0" borderId="39" xfId="6" quotePrefix="1" applyFont="1" applyBorder="1" applyAlignment="1">
      <alignment horizontal="left" vertical="center" wrapText="1" indent="4"/>
    </xf>
    <xf numFmtId="174" fontId="26" fillId="0" borderId="15" xfId="6" applyNumberFormat="1" applyFont="1" applyBorder="1" applyAlignment="1">
      <alignment horizontal="center" vertical="center"/>
    </xf>
    <xf numFmtId="0" fontId="21" fillId="0" borderId="39" xfId="6" quotePrefix="1" applyFont="1" applyBorder="1" applyAlignment="1">
      <alignment horizontal="left" vertical="center" wrapText="1" indent="3"/>
    </xf>
    <xf numFmtId="0" fontId="21" fillId="0" borderId="0" xfId="6" applyFont="1" applyAlignment="1">
      <alignment horizontal="center" vertical="center"/>
    </xf>
    <xf numFmtId="0" fontId="21" fillId="0" borderId="39" xfId="6" applyFont="1" applyBorder="1" applyAlignment="1">
      <alignment horizontal="left" vertical="center" indent="3"/>
    </xf>
    <xf numFmtId="0" fontId="21" fillId="0" borderId="39" xfId="6" applyFont="1" applyBorder="1" applyAlignment="1">
      <alignment vertical="center"/>
    </xf>
    <xf numFmtId="3" fontId="22" fillId="15" borderId="15" xfId="6" applyNumberFormat="1" applyFont="1" applyFill="1" applyBorder="1" applyAlignment="1">
      <alignment horizontal="left" vertical="center"/>
    </xf>
    <xf numFmtId="0" fontId="24" fillId="15" borderId="0" xfId="6" applyFill="1" applyAlignment="1">
      <alignment horizontal="left"/>
    </xf>
    <xf numFmtId="3" fontId="21" fillId="15" borderId="39" xfId="6" applyNumberFormat="1" applyFont="1" applyFill="1" applyBorder="1" applyAlignment="1">
      <alignment horizontal="left" vertical="center" wrapText="1"/>
    </xf>
    <xf numFmtId="0" fontId="21" fillId="15" borderId="39" xfId="6" applyFont="1" applyFill="1" applyBorder="1" applyAlignment="1">
      <alignment horizontal="left" vertical="center" wrapText="1"/>
    </xf>
    <xf numFmtId="0" fontId="21" fillId="15" borderId="39" xfId="6" applyFont="1" applyFill="1" applyBorder="1" applyAlignment="1">
      <alignment horizontal="left" vertical="center"/>
    </xf>
    <xf numFmtId="43" fontId="21" fillId="15" borderId="39" xfId="7" applyFont="1" applyFill="1" applyBorder="1" applyAlignment="1">
      <alignment horizontal="left" vertical="center"/>
    </xf>
    <xf numFmtId="43" fontId="22" fillId="15" borderId="43" xfId="7" applyFont="1" applyFill="1" applyBorder="1" applyAlignment="1">
      <alignment horizontal="left" vertical="center"/>
    </xf>
    <xf numFmtId="43" fontId="21" fillId="0" borderId="44" xfId="7" applyFont="1" applyBorder="1" applyAlignment="1">
      <alignment horizontal="center" vertical="center"/>
    </xf>
    <xf numFmtId="43" fontId="22" fillId="0" borderId="42" xfId="7" applyFont="1" applyBorder="1" applyAlignment="1">
      <alignment horizontal="center" vertical="center"/>
    </xf>
    <xf numFmtId="0" fontId="22" fillId="14" borderId="15" xfId="6" applyFont="1" applyFill="1" applyBorder="1" applyAlignment="1">
      <alignment horizontal="center" vertical="center"/>
    </xf>
    <xf numFmtId="0" fontId="22" fillId="14" borderId="14" xfId="6" applyFont="1" applyFill="1" applyBorder="1" applyAlignment="1">
      <alignment vertical="center" wrapText="1"/>
    </xf>
    <xf numFmtId="0" fontId="22" fillId="14" borderId="15" xfId="6" applyFont="1" applyFill="1" applyBorder="1" applyAlignment="1">
      <alignment vertical="center" wrapText="1"/>
    </xf>
    <xf numFmtId="0" fontId="21" fillId="15" borderId="15" xfId="6" applyFont="1" applyFill="1" applyBorder="1" applyAlignment="1">
      <alignment horizontal="center" vertical="center"/>
    </xf>
    <xf numFmtId="0" fontId="22" fillId="15" borderId="39" xfId="6" applyFont="1" applyFill="1" applyBorder="1" applyAlignment="1">
      <alignment horizontal="left" vertical="center" wrapText="1"/>
    </xf>
    <xf numFmtId="0" fontId="22" fillId="15" borderId="39" xfId="6" applyFont="1" applyFill="1" applyBorder="1" applyAlignment="1">
      <alignment horizontal="right" vertical="center" wrapText="1"/>
    </xf>
    <xf numFmtId="0" fontId="24" fillId="0" borderId="0" xfId="6" applyAlignment="1">
      <alignment horizontal="center"/>
    </xf>
    <xf numFmtId="0" fontId="22" fillId="15" borderId="45" xfId="6" applyFont="1" applyFill="1" applyBorder="1" applyAlignment="1">
      <alignment horizontal="left" vertical="center" wrapText="1"/>
    </xf>
    <xf numFmtId="0" fontId="22" fillId="15" borderId="45" xfId="6" applyFont="1" applyFill="1" applyBorder="1" applyAlignment="1">
      <alignment horizontal="left" vertical="center" wrapText="1" indent="1"/>
    </xf>
    <xf numFmtId="0" fontId="21" fillId="0" borderId="15" xfId="6" applyFont="1" applyBorder="1" applyAlignment="1">
      <alignment horizontal="center" vertical="center"/>
    </xf>
    <xf numFmtId="0" fontId="21" fillId="0" borderId="39" xfId="6" applyFont="1" applyBorder="1" applyAlignment="1">
      <alignment horizontal="left" vertical="center" wrapText="1" indent="2"/>
    </xf>
    <xf numFmtId="0" fontId="22" fillId="0" borderId="39" xfId="6" applyFont="1" applyBorder="1" applyAlignment="1">
      <alignment horizontal="left" vertical="center" wrapText="1"/>
    </xf>
    <xf numFmtId="0" fontId="21" fillId="0" borderId="39" xfId="6" applyFont="1" applyBorder="1" applyAlignment="1">
      <alignment horizontal="right" vertical="center" wrapText="1"/>
    </xf>
    <xf numFmtId="0" fontId="21" fillId="0" borderId="39" xfId="6" applyFont="1" applyBorder="1" applyAlignment="1">
      <alignment horizontal="left" vertical="center" wrapText="1"/>
    </xf>
    <xf numFmtId="0" fontId="22" fillId="15" borderId="15" xfId="6" applyFont="1" applyFill="1" applyBorder="1" applyAlignment="1">
      <alignment horizontal="center" vertical="center"/>
    </xf>
    <xf numFmtId="0" fontId="22" fillId="14" borderId="17" xfId="6" applyFont="1" applyFill="1" applyBorder="1" applyAlignment="1">
      <alignment vertical="center" wrapText="1"/>
    </xf>
    <xf numFmtId="0" fontId="22" fillId="14" borderId="18" xfId="6" applyFont="1" applyFill="1" applyBorder="1" applyAlignment="1">
      <alignment vertical="center" wrapText="1"/>
    </xf>
    <xf numFmtId="3" fontId="22" fillId="15" borderId="18" xfId="6" applyNumberFormat="1" applyFont="1" applyFill="1" applyBorder="1" applyAlignment="1">
      <alignment horizontal="center" vertical="center"/>
    </xf>
    <xf numFmtId="0" fontId="22" fillId="15" borderId="42" xfId="6" quotePrefix="1" applyFont="1" applyFill="1" applyBorder="1" applyAlignment="1">
      <alignment horizontal="left" vertical="center" wrapText="1"/>
    </xf>
    <xf numFmtId="3" fontId="21" fillId="15" borderId="42" xfId="6" applyNumberFormat="1" applyFont="1" applyFill="1" applyBorder="1" applyAlignment="1">
      <alignment horizontal="center" vertical="center"/>
    </xf>
    <xf numFmtId="0" fontId="22" fillId="15" borderId="42" xfId="6" applyFont="1" applyFill="1" applyBorder="1" applyAlignment="1">
      <alignment horizontal="center" vertical="center" wrapText="1"/>
    </xf>
    <xf numFmtId="0" fontId="21" fillId="15" borderId="42" xfId="6" applyFont="1" applyFill="1" applyBorder="1" applyAlignment="1">
      <alignment horizontal="center" vertical="center"/>
    </xf>
    <xf numFmtId="43" fontId="21" fillId="15" borderId="42" xfId="7" applyFont="1" applyFill="1" applyBorder="1" applyAlignment="1">
      <alignment horizontal="center" vertical="center"/>
    </xf>
    <xf numFmtId="0" fontId="21" fillId="15" borderId="16" xfId="6" applyFont="1" applyFill="1" applyBorder="1" applyAlignment="1">
      <alignment horizontal="center" vertical="center"/>
    </xf>
    <xf numFmtId="43" fontId="22" fillId="15" borderId="0" xfId="7" applyFont="1" applyFill="1" applyAlignment="1">
      <alignment horizontal="center" vertical="center"/>
    </xf>
    <xf numFmtId="0" fontId="21" fillId="0" borderId="45" xfId="6" applyFont="1" applyBorder="1" applyAlignment="1">
      <alignment horizontal="right" vertical="center" wrapText="1"/>
    </xf>
    <xf numFmtId="0" fontId="21" fillId="0" borderId="45" xfId="6" applyFont="1" applyBorder="1" applyAlignment="1">
      <alignment horizontal="left" vertical="center" wrapText="1" indent="1"/>
    </xf>
    <xf numFmtId="0" fontId="21" fillId="0" borderId="45" xfId="6" applyFont="1" applyBorder="1" applyAlignment="1">
      <alignment vertical="center" wrapText="1"/>
    </xf>
    <xf numFmtId="0" fontId="21" fillId="0" borderId="45" xfId="6" applyFont="1" applyBorder="1" applyAlignment="1">
      <alignment horizontal="center" vertical="center" wrapText="1"/>
    </xf>
    <xf numFmtId="43" fontId="21" fillId="0" borderId="45" xfId="7" applyFont="1" applyBorder="1" applyAlignment="1">
      <alignment horizontal="center" vertical="center" wrapText="1"/>
    </xf>
    <xf numFmtId="43" fontId="21" fillId="0" borderId="46" xfId="7" applyFont="1" applyBorder="1" applyAlignment="1">
      <alignment horizontal="center" vertical="center" wrapText="1"/>
    </xf>
    <xf numFmtId="0" fontId="21" fillId="0" borderId="45" xfId="6" applyFont="1" applyBorder="1" applyAlignment="1">
      <alignment horizontal="left" vertical="center" wrapText="1" indent="3"/>
    </xf>
    <xf numFmtId="0" fontId="21" fillId="0" borderId="45" xfId="6" applyFont="1" applyBorder="1" applyAlignment="1">
      <alignment horizontal="left" vertical="center" indent="2"/>
    </xf>
    <xf numFmtId="0" fontId="21" fillId="0" borderId="45" xfId="6" applyFont="1" applyBorder="1" applyAlignment="1">
      <alignment vertical="center"/>
    </xf>
    <xf numFmtId="0" fontId="21" fillId="0" borderId="45" xfId="6" applyFont="1" applyBorder="1" applyAlignment="1">
      <alignment horizontal="center" vertical="center"/>
    </xf>
    <xf numFmtId="43" fontId="21" fillId="0" borderId="45" xfId="7" applyFont="1" applyBorder="1" applyAlignment="1">
      <alignment horizontal="center" vertical="center"/>
    </xf>
    <xf numFmtId="0" fontId="22" fillId="15" borderId="45" xfId="6" applyFont="1" applyFill="1" applyBorder="1" applyAlignment="1">
      <alignment horizontal="center" vertical="center" wrapText="1"/>
    </xf>
    <xf numFmtId="0" fontId="22" fillId="15" borderId="45" xfId="6" applyFont="1" applyFill="1" applyBorder="1" applyAlignment="1">
      <alignment horizontal="left" vertical="center"/>
    </xf>
    <xf numFmtId="0" fontId="22" fillId="15" borderId="45" xfId="6" applyFont="1" applyFill="1" applyBorder="1" applyAlignment="1">
      <alignment vertical="center" wrapText="1"/>
    </xf>
    <xf numFmtId="0" fontId="22" fillId="15" borderId="45" xfId="6" applyFont="1" applyFill="1" applyBorder="1" applyAlignment="1">
      <alignment vertical="center"/>
    </xf>
    <xf numFmtId="0" fontId="22" fillId="15" borderId="45" xfId="6" applyFont="1" applyFill="1" applyBorder="1" applyAlignment="1">
      <alignment horizontal="center" vertical="center"/>
    </xf>
    <xf numFmtId="43" fontId="22" fillId="15" borderId="45" xfId="7" applyFont="1" applyFill="1" applyBorder="1" applyAlignment="1">
      <alignment horizontal="center" vertical="center"/>
    </xf>
    <xf numFmtId="0" fontId="21" fillId="0" borderId="45" xfId="7" applyNumberFormat="1" applyFont="1" applyBorder="1" applyAlignment="1">
      <alignment horizontal="center" vertical="center"/>
    </xf>
    <xf numFmtId="0" fontId="21" fillId="0" borderId="45" xfId="7" applyNumberFormat="1" applyFont="1" applyBorder="1" applyAlignment="1">
      <alignment horizontal="right" vertical="center"/>
    </xf>
    <xf numFmtId="0" fontId="21" fillId="15" borderId="45" xfId="6" applyFont="1" applyFill="1" applyBorder="1" applyAlignment="1">
      <alignment vertical="center" wrapText="1"/>
    </xf>
    <xf numFmtId="0" fontId="21" fillId="15" borderId="45" xfId="6" applyFont="1" applyFill="1" applyBorder="1" applyAlignment="1">
      <alignment vertical="center"/>
    </xf>
    <xf numFmtId="0" fontId="21" fillId="15" borderId="45" xfId="6" applyFont="1" applyFill="1" applyBorder="1" applyAlignment="1">
      <alignment horizontal="center" vertical="center" wrapText="1"/>
    </xf>
    <xf numFmtId="0" fontId="21" fillId="15" borderId="45" xfId="6" applyFont="1" applyFill="1" applyBorder="1" applyAlignment="1">
      <alignment horizontal="center" vertical="center"/>
    </xf>
    <xf numFmtId="0" fontId="21" fillId="15" borderId="45" xfId="7" applyNumberFormat="1" applyFont="1" applyFill="1" applyBorder="1" applyAlignment="1">
      <alignment horizontal="center" vertical="center"/>
    </xf>
    <xf numFmtId="0" fontId="21" fillId="15" borderId="45" xfId="7" applyNumberFormat="1" applyFont="1" applyFill="1" applyBorder="1" applyAlignment="1">
      <alignment horizontal="right" vertical="center"/>
    </xf>
    <xf numFmtId="0" fontId="21" fillId="0" borderId="45" xfId="6" applyFont="1" applyBorder="1" applyAlignment="1">
      <alignment horizontal="left" vertical="top" wrapText="1" indent="3"/>
    </xf>
    <xf numFmtId="0" fontId="21" fillId="0" borderId="45" xfId="6" applyFont="1" applyBorder="1" applyAlignment="1">
      <alignment horizontal="right" vertical="center"/>
    </xf>
    <xf numFmtId="0" fontId="22" fillId="0" borderId="45" xfId="6" applyFont="1" applyBorder="1" applyAlignment="1">
      <alignment horizontal="left" vertical="center" wrapText="1"/>
    </xf>
    <xf numFmtId="0" fontId="22" fillId="0" borderId="45" xfId="6" applyFont="1" applyBorder="1" applyAlignment="1">
      <alignment horizontal="center" vertical="center"/>
    </xf>
    <xf numFmtId="0" fontId="22" fillId="14" borderId="21" xfId="6" applyFont="1" applyFill="1" applyBorder="1" applyAlignment="1">
      <alignment horizontal="center" vertical="center"/>
    </xf>
    <xf numFmtId="0" fontId="22" fillId="14" borderId="20" xfId="6" applyFont="1" applyFill="1" applyBorder="1" applyAlignment="1">
      <alignment vertical="center" wrapText="1"/>
    </xf>
    <xf numFmtId="0" fontId="22" fillId="14" borderId="21" xfId="6" applyFont="1" applyFill="1" applyBorder="1" applyAlignment="1">
      <alignment vertical="center" wrapText="1"/>
    </xf>
    <xf numFmtId="3" fontId="21" fillId="15" borderId="39" xfId="6" applyNumberFormat="1" applyFont="1" applyFill="1" applyBorder="1" applyAlignment="1">
      <alignment horizontal="center" vertical="center"/>
    </xf>
    <xf numFmtId="0" fontId="21" fillId="15" borderId="39" xfId="6" applyFont="1" applyFill="1" applyBorder="1" applyAlignment="1">
      <alignment vertical="center"/>
    </xf>
    <xf numFmtId="43" fontId="21" fillId="15" borderId="39" xfId="7" applyFont="1" applyFill="1" applyBorder="1" applyAlignment="1">
      <alignment vertical="center"/>
    </xf>
    <xf numFmtId="0" fontId="21" fillId="15" borderId="13" xfId="6" applyFont="1" applyFill="1" applyBorder="1" applyAlignment="1">
      <alignment vertical="center"/>
    </xf>
    <xf numFmtId="0" fontId="21" fillId="0" borderId="39" xfId="6" quotePrefix="1" applyFont="1" applyBorder="1" applyAlignment="1">
      <alignment horizontal="left" vertical="center" wrapText="1" indent="1"/>
    </xf>
    <xf numFmtId="43" fontId="22" fillId="0" borderId="40" xfId="7" applyFont="1" applyBorder="1" applyAlignment="1">
      <alignment horizontal="center" vertical="center"/>
    </xf>
    <xf numFmtId="0" fontId="22" fillId="0" borderId="45" xfId="6" applyFont="1" applyBorder="1" applyAlignment="1">
      <alignment horizontal="center" vertical="center" wrapText="1"/>
    </xf>
    <xf numFmtId="0" fontId="22" fillId="0" borderId="45" xfId="6" applyFont="1" applyBorder="1" applyAlignment="1">
      <alignment vertical="center" wrapText="1"/>
    </xf>
    <xf numFmtId="0" fontId="22" fillId="0" borderId="45" xfId="6" applyFont="1" applyBorder="1" applyAlignment="1">
      <alignment vertical="center"/>
    </xf>
    <xf numFmtId="43" fontId="22" fillId="0" borderId="45" xfId="7" applyFont="1" applyBorder="1" applyAlignment="1">
      <alignment horizontal="center" vertical="center"/>
    </xf>
    <xf numFmtId="0" fontId="28" fillId="0" borderId="45" xfId="6" applyFont="1" applyBorder="1" applyAlignment="1">
      <alignment horizontal="center" vertical="center" wrapText="1"/>
    </xf>
    <xf numFmtId="0" fontId="30" fillId="0" borderId="45" xfId="6" applyFont="1" applyBorder="1" applyAlignment="1">
      <alignment horizontal="left" vertical="center"/>
    </xf>
    <xf numFmtId="0" fontId="30" fillId="0" borderId="45" xfId="6" applyFont="1" applyBorder="1" applyAlignment="1">
      <alignment vertical="center" wrapText="1"/>
    </xf>
    <xf numFmtId="0" fontId="30" fillId="0" borderId="45" xfId="6" applyFont="1" applyBorder="1" applyAlignment="1">
      <alignment vertical="center"/>
    </xf>
    <xf numFmtId="0" fontId="30" fillId="0" borderId="45" xfId="6" applyFont="1" applyBorder="1" applyAlignment="1">
      <alignment horizontal="center" vertical="center" wrapText="1"/>
    </xf>
    <xf numFmtId="0" fontId="30" fillId="0" borderId="45" xfId="6" applyFont="1" applyBorder="1" applyAlignment="1">
      <alignment horizontal="center" vertical="center"/>
    </xf>
    <xf numFmtId="43" fontId="30" fillId="0" borderId="45" xfId="7" applyFont="1" applyBorder="1" applyAlignment="1">
      <alignment horizontal="center" vertical="center"/>
    </xf>
    <xf numFmtId="0" fontId="26" fillId="11" borderId="47" xfId="6" applyFont="1" applyFill="1" applyBorder="1" applyAlignment="1">
      <alignment vertical="center"/>
    </xf>
    <xf numFmtId="0" fontId="26" fillId="11" borderId="48" xfId="6" applyFont="1" applyFill="1" applyBorder="1" applyAlignment="1">
      <alignment vertical="center"/>
    </xf>
    <xf numFmtId="3" fontId="22" fillId="11" borderId="48" xfId="6" applyNumberFormat="1" applyFont="1" applyFill="1" applyBorder="1" applyAlignment="1">
      <alignment horizontal="right" vertical="center"/>
    </xf>
    <xf numFmtId="0" fontId="26" fillId="11" borderId="48" xfId="6" applyFont="1" applyFill="1" applyBorder="1" applyAlignment="1">
      <alignment horizontal="center" vertical="center" wrapText="1"/>
    </xf>
    <xf numFmtId="0" fontId="26" fillId="11" borderId="48" xfId="6" applyFont="1" applyFill="1" applyBorder="1" applyAlignment="1">
      <alignment horizontal="center" vertical="center"/>
    </xf>
    <xf numFmtId="43" fontId="26" fillId="11" borderId="48" xfId="7" applyFont="1" applyFill="1" applyBorder="1" applyAlignment="1">
      <alignment horizontal="center" vertical="center"/>
    </xf>
    <xf numFmtId="0" fontId="28" fillId="11" borderId="48" xfId="6" applyFont="1" applyFill="1" applyBorder="1" applyAlignment="1">
      <alignment horizontal="center" vertical="center"/>
    </xf>
    <xf numFmtId="43" fontId="28" fillId="11" borderId="49" xfId="7" applyFont="1" applyFill="1" applyBorder="1" applyAlignment="1">
      <alignment horizontal="center" vertical="center"/>
    </xf>
    <xf numFmtId="0" fontId="24" fillId="4" borderId="0" xfId="6" applyFill="1"/>
    <xf numFmtId="0" fontId="20" fillId="0" borderId="0" xfId="5">
      <alignment vertical="center"/>
    </xf>
    <xf numFmtId="170" fontId="21" fillId="0" borderId="0" xfId="5" applyNumberFormat="1" applyFont="1" applyFill="1" applyBorder="1" applyAlignment="1" applyProtection="1">
      <alignment vertical="center"/>
    </xf>
    <xf numFmtId="170" fontId="22" fillId="0" borderId="0" xfId="5" applyNumberFormat="1" applyFont="1" applyFill="1" applyBorder="1" applyAlignment="1" applyProtection="1">
      <alignment vertical="center"/>
    </xf>
    <xf numFmtId="170" fontId="23" fillId="0" borderId="0" xfId="5" applyNumberFormat="1" applyFont="1" applyFill="1" applyBorder="1" applyAlignment="1" applyProtection="1">
      <alignment vertical="center"/>
    </xf>
    <xf numFmtId="0" fontId="22" fillId="0" borderId="9" xfId="5" applyNumberFormat="1" applyFont="1" applyFill="1" applyBorder="1" applyAlignment="1" applyProtection="1">
      <alignment vertical="center"/>
    </xf>
    <xf numFmtId="170" fontId="22" fillId="0" borderId="9" xfId="5" applyNumberFormat="1" applyFont="1" applyFill="1" applyBorder="1" applyAlignment="1" applyProtection="1">
      <alignment vertical="center"/>
    </xf>
    <xf numFmtId="171" fontId="21" fillId="0" borderId="0" xfId="0" applyNumberFormat="1" applyFont="1" applyAlignment="1">
      <alignment horizontal="left" vertical="center"/>
    </xf>
    <xf numFmtId="170" fontId="21" fillId="0" borderId="0" xfId="5" applyNumberFormat="1" applyFont="1" applyFill="1" applyBorder="1" applyAlignment="1" applyProtection="1">
      <alignment vertical="center"/>
    </xf>
    <xf numFmtId="171" fontId="21" fillId="0" borderId="0" xfId="5" applyNumberFormat="1" applyFont="1" applyFill="1" applyBorder="1" applyAlignment="1" applyProtection="1">
      <alignment horizontal="left" vertical="center"/>
    </xf>
    <xf numFmtId="170" fontId="23" fillId="0" borderId="0" xfId="5" applyNumberFormat="1" applyFont="1" applyFill="1" applyBorder="1" applyAlignment="1" applyProtection="1">
      <alignment vertical="center"/>
    </xf>
    <xf numFmtId="170" fontId="21" fillId="0" borderId="0" xfId="0" applyNumberFormat="1" applyFont="1" applyAlignment="1">
      <alignment vertical="center"/>
    </xf>
    <xf numFmtId="176" fontId="14" fillId="0" borderId="0" xfId="0" applyNumberFormat="1" applyFont="1"/>
    <xf numFmtId="176" fontId="14" fillId="0" borderId="38" xfId="0" applyNumberFormat="1" applyFont="1" applyBorder="1"/>
    <xf numFmtId="177" fontId="14" fillId="0" borderId="0" xfId="0" applyNumberFormat="1" applyFont="1"/>
    <xf numFmtId="177" fontId="14" fillId="0" borderId="38" xfId="0" applyNumberFormat="1" applyFont="1" applyBorder="1"/>
    <xf numFmtId="178" fontId="14" fillId="0" borderId="38" xfId="0" applyNumberFormat="1" applyFont="1" applyBorder="1"/>
    <xf numFmtId="178" fontId="14" fillId="0" borderId="0" xfId="0" applyNumberFormat="1" applyFont="1"/>
    <xf numFmtId="0" fontId="14" fillId="0" borderId="9" xfId="0" applyFont="1" applyBorder="1"/>
    <xf numFmtId="170" fontId="21" fillId="0" borderId="0" xfId="5" applyNumberFormat="1" applyFont="1" applyFill="1" applyBorder="1" applyAlignment="1" applyProtection="1">
      <alignment vertical="center"/>
    </xf>
    <xf numFmtId="0" fontId="22" fillId="0" borderId="9" xfId="5" applyNumberFormat="1" applyFont="1" applyFill="1" applyBorder="1" applyAlignment="1" applyProtection="1">
      <alignment vertical="center"/>
    </xf>
    <xf numFmtId="170" fontId="22" fillId="0" borderId="9" xfId="5" applyNumberFormat="1" applyFont="1" applyFill="1" applyBorder="1" applyAlignment="1" applyProtection="1">
      <alignment vertical="center"/>
    </xf>
    <xf numFmtId="170" fontId="21" fillId="0" borderId="0" xfId="5" applyNumberFormat="1" applyFont="1" applyFill="1" applyBorder="1" applyAlignment="1" applyProtection="1">
      <alignment vertical="center"/>
    </xf>
    <xf numFmtId="0" fontId="22" fillId="0" borderId="9" xfId="5" applyNumberFormat="1" applyFont="1" applyFill="1" applyBorder="1" applyAlignment="1" applyProtection="1">
      <alignment vertical="center"/>
    </xf>
    <xf numFmtId="170" fontId="22" fillId="0" borderId="9" xfId="5" applyNumberFormat="1" applyFont="1" applyFill="1" applyBorder="1" applyAlignment="1" applyProtection="1">
      <alignment vertical="center"/>
    </xf>
    <xf numFmtId="170" fontId="21" fillId="0" borderId="0" xfId="5" applyNumberFormat="1" applyFont="1" applyFill="1" applyBorder="1" applyAlignment="1" applyProtection="1">
      <alignment vertical="center"/>
    </xf>
    <xf numFmtId="0" fontId="22" fillId="0" borderId="9" xfId="5" applyNumberFormat="1" applyFont="1" applyFill="1" applyBorder="1" applyAlignment="1" applyProtection="1">
      <alignment vertical="center"/>
    </xf>
    <xf numFmtId="170" fontId="22" fillId="0" borderId="9" xfId="5" applyNumberFormat="1" applyFont="1" applyFill="1" applyBorder="1" applyAlignment="1" applyProtection="1">
      <alignment vertical="center"/>
    </xf>
    <xf numFmtId="170" fontId="21" fillId="0" borderId="0" xfId="5" applyNumberFormat="1" applyFont="1" applyFill="1" applyBorder="1" applyAlignment="1" applyProtection="1">
      <alignment vertical="center"/>
    </xf>
    <xf numFmtId="0" fontId="22" fillId="0" borderId="9" xfId="5" applyNumberFormat="1" applyFont="1" applyFill="1" applyBorder="1" applyAlignment="1" applyProtection="1">
      <alignment vertical="center"/>
    </xf>
    <xf numFmtId="170" fontId="22" fillId="0" borderId="9" xfId="5" applyNumberFormat="1" applyFont="1" applyFill="1" applyBorder="1" applyAlignment="1" applyProtection="1">
      <alignment vertical="center"/>
    </xf>
    <xf numFmtId="170" fontId="14" fillId="0" borderId="38" xfId="0" applyNumberFormat="1" applyFont="1" applyBorder="1"/>
    <xf numFmtId="170" fontId="21" fillId="0" borderId="0" xfId="5" applyNumberFormat="1" applyFont="1" applyFill="1" applyBorder="1" applyAlignment="1" applyProtection="1">
      <alignment vertical="center"/>
    </xf>
    <xf numFmtId="0" fontId="22" fillId="0" borderId="9" xfId="5" applyNumberFormat="1" applyFont="1" applyFill="1" applyBorder="1" applyAlignment="1" applyProtection="1">
      <alignment vertical="center"/>
    </xf>
    <xf numFmtId="170" fontId="22" fillId="0" borderId="9" xfId="5" applyNumberFormat="1" applyFont="1" applyFill="1" applyBorder="1" applyAlignment="1" applyProtection="1">
      <alignment vertical="center"/>
    </xf>
    <xf numFmtId="170" fontId="21" fillId="0" borderId="0" xfId="5" applyNumberFormat="1" applyFont="1" applyFill="1" applyBorder="1" applyAlignment="1" applyProtection="1">
      <alignment vertical="center"/>
    </xf>
    <xf numFmtId="170" fontId="22" fillId="0" borderId="9" xfId="5" applyNumberFormat="1" applyFont="1" applyFill="1" applyBorder="1" applyAlignment="1" applyProtection="1">
      <alignment vertical="center"/>
    </xf>
    <xf numFmtId="170" fontId="21" fillId="0" borderId="38" xfId="5" applyNumberFormat="1" applyFont="1" applyFill="1" applyBorder="1" applyAlignment="1" applyProtection="1">
      <alignment vertical="center"/>
    </xf>
    <xf numFmtId="170" fontId="21" fillId="0" borderId="0" xfId="5" applyNumberFormat="1" applyFont="1" applyFill="1" applyBorder="1" applyAlignment="1" applyProtection="1">
      <alignment vertical="center"/>
    </xf>
    <xf numFmtId="0" fontId="22" fillId="0" borderId="9" xfId="5" applyNumberFormat="1" applyFont="1" applyFill="1" applyBorder="1" applyAlignment="1" applyProtection="1">
      <alignment vertical="center"/>
    </xf>
    <xf numFmtId="170" fontId="22" fillId="0" borderId="9" xfId="5" applyNumberFormat="1" applyFont="1" applyFill="1" applyBorder="1" applyAlignment="1" applyProtection="1">
      <alignment vertical="center"/>
    </xf>
    <xf numFmtId="170" fontId="21" fillId="0" borderId="0" xfId="5" applyNumberFormat="1" applyFont="1" applyFill="1" applyBorder="1" applyAlignment="1" applyProtection="1">
      <alignment vertical="center"/>
    </xf>
    <xf numFmtId="0" fontId="22" fillId="0" borderId="9" xfId="5" applyNumberFormat="1" applyFont="1" applyFill="1" applyBorder="1" applyAlignment="1" applyProtection="1">
      <alignment vertical="center"/>
    </xf>
    <xf numFmtId="170" fontId="22" fillId="0" borderId="9" xfId="5" applyNumberFormat="1" applyFont="1" applyFill="1" applyBorder="1" applyAlignment="1" applyProtection="1">
      <alignment vertical="center"/>
    </xf>
    <xf numFmtId="170" fontId="21" fillId="0" borderId="0" xfId="5" applyNumberFormat="1" applyFont="1" applyFill="1" applyBorder="1" applyAlignment="1" applyProtection="1">
      <alignment vertical="center"/>
    </xf>
    <xf numFmtId="0" fontId="22" fillId="0" borderId="9" xfId="5" applyNumberFormat="1" applyFont="1" applyFill="1" applyBorder="1" applyAlignment="1" applyProtection="1">
      <alignment vertical="center"/>
    </xf>
    <xf numFmtId="170" fontId="22" fillId="0" borderId="9" xfId="5" applyNumberFormat="1" applyFont="1" applyFill="1" applyBorder="1" applyAlignment="1" applyProtection="1">
      <alignment vertical="center"/>
    </xf>
    <xf numFmtId="0" fontId="22" fillId="0" borderId="38" xfId="5" applyNumberFormat="1" applyFont="1" applyFill="1" applyBorder="1" applyAlignment="1" applyProtection="1">
      <alignment vertical="center"/>
    </xf>
    <xf numFmtId="170" fontId="21" fillId="0" borderId="0" xfId="5" applyNumberFormat="1" applyFont="1" applyFill="1" applyBorder="1" applyAlignment="1" applyProtection="1">
      <alignment vertical="center"/>
    </xf>
    <xf numFmtId="170" fontId="22" fillId="0" borderId="38" xfId="5" applyNumberFormat="1" applyFont="1" applyFill="1" applyBorder="1" applyAlignment="1" applyProtection="1">
      <alignment vertical="center"/>
    </xf>
    <xf numFmtId="167" fontId="31" fillId="5" borderId="30" xfId="1" applyNumberFormat="1" applyFont="1" applyFill="1" applyBorder="1"/>
    <xf numFmtId="167" fontId="6" fillId="11" borderId="0" xfId="1" applyNumberFormat="1" applyFont="1" applyFill="1"/>
    <xf numFmtId="170" fontId="21" fillId="0" borderId="0" xfId="5" applyNumberFormat="1" applyFont="1" applyFill="1" applyBorder="1" applyAlignment="1" applyProtection="1">
      <alignment vertical="center"/>
    </xf>
    <xf numFmtId="0" fontId="22" fillId="0" borderId="9" xfId="5" applyNumberFormat="1" applyFont="1" applyFill="1" applyBorder="1" applyAlignment="1" applyProtection="1">
      <alignment vertical="center"/>
    </xf>
    <xf numFmtId="170" fontId="22" fillId="0" borderId="9" xfId="5" applyNumberFormat="1" applyFont="1" applyFill="1" applyBorder="1" applyAlignment="1" applyProtection="1">
      <alignment vertical="center"/>
    </xf>
    <xf numFmtId="0" fontId="33" fillId="0" borderId="50" xfId="9" applyFont="1" applyBorder="1" applyAlignment="1">
      <alignment horizontal="center" vertical="center" wrapText="1"/>
    </xf>
    <xf numFmtId="164" fontId="33" fillId="0" borderId="50" xfId="4" applyFont="1" applyBorder="1" applyAlignment="1">
      <alignment horizontal="center" vertical="center" wrapText="1"/>
    </xf>
    <xf numFmtId="0" fontId="33" fillId="0" borderId="37" xfId="9" applyFont="1" applyBorder="1" applyAlignment="1" applyProtection="1">
      <alignment vertical="center"/>
      <protection locked="0"/>
    </xf>
    <xf numFmtId="168" fontId="34" fillId="0" borderId="37" xfId="9" applyNumberFormat="1" applyFont="1" applyBorder="1" applyAlignment="1" applyProtection="1">
      <alignment vertical="center"/>
      <protection locked="0"/>
    </xf>
    <xf numFmtId="164" fontId="33" fillId="0" borderId="37" xfId="4" applyFont="1" applyBorder="1" applyAlignment="1" applyProtection="1">
      <alignment vertical="center"/>
      <protection locked="0"/>
    </xf>
    <xf numFmtId="164" fontId="33" fillId="0" borderId="37" xfId="4" applyFont="1" applyBorder="1" applyAlignment="1" applyProtection="1">
      <alignment horizontal="center" vertical="center"/>
      <protection locked="0"/>
    </xf>
    <xf numFmtId="0" fontId="33" fillId="0" borderId="51" xfId="9" applyFont="1" applyBorder="1" applyAlignment="1" applyProtection="1">
      <alignment vertical="center"/>
      <protection locked="0"/>
    </xf>
    <xf numFmtId="168" fontId="34" fillId="0" borderId="51" xfId="9" applyNumberFormat="1" applyFont="1" applyBorder="1" applyAlignment="1" applyProtection="1">
      <alignment vertical="center"/>
      <protection locked="0"/>
    </xf>
    <xf numFmtId="164" fontId="33" fillId="0" borderId="51" xfId="4" applyFont="1" applyBorder="1" applyAlignment="1" applyProtection="1">
      <alignment horizontal="center" vertical="center"/>
      <protection locked="0"/>
    </xf>
    <xf numFmtId="3" fontId="33" fillId="0" borderId="51" xfId="9" applyNumberFormat="1" applyFont="1" applyBorder="1" applyAlignment="1" applyProtection="1">
      <alignment horizontal="left" vertical="center"/>
      <protection locked="0"/>
    </xf>
    <xf numFmtId="168" fontId="33" fillId="0" borderId="51" xfId="9" applyNumberFormat="1" applyFont="1" applyBorder="1" applyAlignment="1" applyProtection="1">
      <alignment vertical="center"/>
      <protection locked="0"/>
    </xf>
    <xf numFmtId="164" fontId="33" fillId="0" borderId="51" xfId="4" applyFont="1" applyBorder="1" applyAlignment="1" applyProtection="1">
      <alignment vertical="center"/>
      <protection locked="0"/>
    </xf>
    <xf numFmtId="0" fontId="35" fillId="0" borderId="50" xfId="9" applyFont="1" applyBorder="1" applyAlignment="1">
      <alignment vertical="center"/>
    </xf>
    <xf numFmtId="179" fontId="35" fillId="0" borderId="50" xfId="9" applyNumberFormat="1" applyFont="1" applyBorder="1" applyAlignment="1">
      <alignment vertical="center"/>
    </xf>
    <xf numFmtId="168" fontId="35" fillId="0" borderId="50" xfId="9" applyNumberFormat="1" applyFont="1" applyBorder="1" applyAlignment="1">
      <alignment vertical="center"/>
    </xf>
    <xf numFmtId="164" fontId="35" fillId="0" borderId="50" xfId="4" applyFont="1" applyBorder="1" applyAlignment="1">
      <alignment vertical="center"/>
    </xf>
    <xf numFmtId="0" fontId="34" fillId="0" borderId="37" xfId="9" applyFont="1" applyBorder="1" applyAlignment="1" applyProtection="1">
      <alignment vertical="center"/>
      <protection locked="0"/>
    </xf>
    <xf numFmtId="164" fontId="14" fillId="0" borderId="0" xfId="0" applyNumberFormat="1" applyFont="1"/>
    <xf numFmtId="170" fontId="21" fillId="0" borderId="0" xfId="5" applyNumberFormat="1" applyFont="1" applyFill="1" applyBorder="1" applyAlignment="1" applyProtection="1">
      <alignment vertical="center"/>
    </xf>
    <xf numFmtId="0" fontId="22" fillId="0" borderId="9" xfId="5" applyNumberFormat="1" applyFont="1" applyFill="1" applyBorder="1" applyAlignment="1" applyProtection="1">
      <alignment vertical="center"/>
    </xf>
    <xf numFmtId="170" fontId="22" fillId="0" borderId="9" xfId="5" applyNumberFormat="1" applyFont="1" applyFill="1" applyBorder="1" applyAlignment="1" applyProtection="1">
      <alignment vertical="center"/>
    </xf>
    <xf numFmtId="0" fontId="36" fillId="16" borderId="0" xfId="0" applyFont="1" applyFill="1" applyAlignment="1">
      <alignment horizontal="right"/>
    </xf>
    <xf numFmtId="164" fontId="14" fillId="0" borderId="38" xfId="0" applyNumberFormat="1" applyFont="1" applyBorder="1"/>
    <xf numFmtId="167" fontId="37" fillId="5" borderId="30" xfId="1" applyNumberFormat="1" applyFont="1" applyFill="1" applyBorder="1"/>
    <xf numFmtId="167" fontId="38" fillId="5" borderId="30" xfId="1" applyNumberFormat="1" applyFont="1" applyFill="1" applyBorder="1"/>
    <xf numFmtId="167" fontId="39" fillId="5" borderId="30" xfId="1" applyNumberFormat="1" applyFont="1" applyFill="1" applyBorder="1"/>
    <xf numFmtId="167" fontId="7" fillId="5" borderId="36" xfId="1" applyNumberFormat="1" applyFont="1" applyFill="1" applyBorder="1" applyAlignment="1">
      <alignment horizontal="center"/>
    </xf>
    <xf numFmtId="167" fontId="7" fillId="5" borderId="31" xfId="1" applyNumberFormat="1" applyFont="1" applyFill="1" applyBorder="1" applyAlignment="1">
      <alignment horizontal="center"/>
    </xf>
    <xf numFmtId="167" fontId="7" fillId="5" borderId="28" xfId="1" applyNumberFormat="1" applyFont="1" applyFill="1" applyBorder="1"/>
    <xf numFmtId="167" fontId="7" fillId="5" borderId="33" xfId="1" applyNumberFormat="1" applyFont="1" applyFill="1" applyBorder="1" applyAlignment="1">
      <alignment horizontal="center"/>
    </xf>
    <xf numFmtId="167" fontId="37" fillId="5" borderId="28" xfId="1" applyNumberFormat="1" applyFont="1" applyFill="1" applyBorder="1"/>
    <xf numFmtId="167" fontId="39" fillId="5" borderId="28" xfId="1" applyNumberFormat="1" applyFont="1" applyFill="1" applyBorder="1"/>
    <xf numFmtId="167" fontId="39" fillId="5" borderId="31" xfId="1" applyNumberFormat="1" applyFont="1" applyFill="1" applyBorder="1"/>
    <xf numFmtId="167" fontId="6" fillId="5" borderId="30" xfId="1" applyNumberFormat="1" applyFont="1" applyFill="1" applyBorder="1"/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0" fontId="6" fillId="10" borderId="20" xfId="1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7" fontId="38" fillId="10" borderId="20" xfId="1" applyNumberFormat="1" applyFont="1" applyFill="1" applyBorder="1"/>
    <xf numFmtId="10" fontId="38" fillId="10" borderId="20" xfId="10" applyNumberFormat="1" applyFont="1" applyFill="1" applyBorder="1" applyAlignment="1">
      <alignment horizontal="center"/>
    </xf>
    <xf numFmtId="167" fontId="38" fillId="10" borderId="0" xfId="1" applyNumberFormat="1" applyFont="1" applyFill="1" applyBorder="1"/>
    <xf numFmtId="10" fontId="6" fillId="10" borderId="0" xfId="10" applyNumberFormat="1" applyFont="1" applyFill="1" applyBorder="1" applyAlignment="1">
      <alignment horizontal="center"/>
    </xf>
    <xf numFmtId="10" fontId="6" fillId="10" borderId="14" xfId="10" applyNumberFormat="1" applyFont="1" applyFill="1" applyBorder="1" applyAlignment="1">
      <alignment horizontal="center"/>
    </xf>
    <xf numFmtId="9" fontId="14" fillId="0" borderId="0" xfId="10" applyFont="1" applyAlignment="1">
      <alignment horizontal="center"/>
    </xf>
    <xf numFmtId="10" fontId="17" fillId="2" borderId="9" xfId="10" quotePrefix="1" applyNumberFormat="1" applyFont="1" applyFill="1" applyBorder="1" applyAlignment="1">
      <alignment horizontal="center" vertical="center"/>
    </xf>
    <xf numFmtId="0" fontId="40" fillId="17" borderId="52" xfId="0" applyFont="1" applyFill="1" applyBorder="1"/>
    <xf numFmtId="9" fontId="14" fillId="17" borderId="53" xfId="10" applyFont="1" applyFill="1" applyBorder="1" applyAlignment="1">
      <alignment horizontal="center"/>
    </xf>
    <xf numFmtId="0" fontId="14" fillId="17" borderId="54" xfId="0" applyFont="1" applyFill="1" applyBorder="1"/>
    <xf numFmtId="0" fontId="14" fillId="17" borderId="56" xfId="0" applyFont="1" applyFill="1" applyBorder="1"/>
    <xf numFmtId="10" fontId="14" fillId="17" borderId="55" xfId="10" applyNumberFormat="1" applyFont="1" applyFill="1" applyBorder="1" applyAlignment="1">
      <alignment horizontal="center"/>
    </xf>
    <xf numFmtId="10" fontId="14" fillId="17" borderId="57" xfId="10" applyNumberFormat="1" applyFont="1" applyFill="1" applyBorder="1" applyAlignment="1">
      <alignment horizontal="center"/>
    </xf>
    <xf numFmtId="0" fontId="7" fillId="4" borderId="2" xfId="2" applyFont="1" applyFill="1" applyBorder="1" applyAlignment="1">
      <alignment vertical="center"/>
    </xf>
    <xf numFmtId="0" fontId="6" fillId="4" borderId="11" xfId="2" applyFont="1" applyFill="1" applyBorder="1" applyAlignment="1">
      <alignment horizontal="center" vertical="center"/>
    </xf>
    <xf numFmtId="167" fontId="7" fillId="4" borderId="11" xfId="2" applyNumberFormat="1" applyFont="1" applyFill="1" applyBorder="1" applyAlignment="1">
      <alignment horizontal="center" vertical="center"/>
    </xf>
    <xf numFmtId="10" fontId="7" fillId="4" borderId="11" xfId="10" applyNumberFormat="1" applyFont="1" applyFill="1" applyBorder="1" applyAlignment="1">
      <alignment horizontal="center" vertical="center"/>
    </xf>
    <xf numFmtId="167" fontId="7" fillId="4" borderId="6" xfId="2" applyNumberFormat="1" applyFont="1" applyFill="1" applyBorder="1" applyAlignment="1">
      <alignment horizontal="center" vertical="center"/>
    </xf>
    <xf numFmtId="0" fontId="7" fillId="4" borderId="2" xfId="2" quotePrefix="1" applyFont="1" applyFill="1" applyBorder="1" applyAlignment="1">
      <alignment horizontal="left" vertical="center"/>
    </xf>
    <xf numFmtId="0" fontId="6" fillId="4" borderId="11" xfId="2" applyFont="1" applyFill="1" applyBorder="1" applyAlignment="1">
      <alignment horizontal="left" vertical="center"/>
    </xf>
    <xf numFmtId="167" fontId="7" fillId="4" borderId="11" xfId="1" applyNumberFormat="1" applyFont="1" applyFill="1" applyBorder="1"/>
    <xf numFmtId="167" fontId="7" fillId="4" borderId="6" xfId="1" applyNumberFormat="1" applyFont="1" applyFill="1" applyBorder="1"/>
    <xf numFmtId="0" fontId="7" fillId="4" borderId="11" xfId="2" applyFont="1" applyFill="1" applyBorder="1" applyAlignment="1">
      <alignment horizontal="left" vertical="center"/>
    </xf>
    <xf numFmtId="167" fontId="7" fillId="4" borderId="11" xfId="1" applyNumberFormat="1" applyFont="1" applyFill="1" applyBorder="1" applyAlignment="1">
      <alignment horizontal="center"/>
    </xf>
    <xf numFmtId="167" fontId="7" fillId="4" borderId="6" xfId="1" applyNumberFormat="1" applyFont="1" applyFill="1" applyBorder="1" applyAlignment="1">
      <alignment horizontal="center"/>
    </xf>
    <xf numFmtId="0" fontId="6" fillId="4" borderId="11" xfId="2" quotePrefix="1" applyFont="1" applyFill="1" applyBorder="1" applyAlignment="1">
      <alignment horizontal="left" vertical="center"/>
    </xf>
    <xf numFmtId="167" fontId="7" fillId="4" borderId="11" xfId="1" applyNumberFormat="1" applyFont="1" applyFill="1" applyBorder="1" applyAlignment="1">
      <alignment horizontal="center" vertical="center"/>
    </xf>
    <xf numFmtId="167" fontId="7" fillId="4" borderId="6" xfId="1" applyNumberFormat="1" applyFont="1" applyFill="1" applyBorder="1" applyAlignment="1">
      <alignment horizontal="center" vertical="center"/>
    </xf>
    <xf numFmtId="43" fontId="6" fillId="4" borderId="11" xfId="1" applyFont="1" applyFill="1" applyBorder="1" applyAlignment="1">
      <alignment horizontal="center" vertical="center"/>
    </xf>
    <xf numFmtId="0" fontId="22" fillId="13" borderId="0" xfId="6" applyFont="1" applyFill="1" applyAlignment="1">
      <alignment horizontal="center" vertical="center" wrapText="1"/>
    </xf>
    <xf numFmtId="43" fontId="22" fillId="13" borderId="0" xfId="7" applyFont="1" applyFill="1" applyAlignment="1">
      <alignment horizontal="center" vertical="center" wrapText="1"/>
    </xf>
    <xf numFmtId="0" fontId="25" fillId="0" borderId="0" xfId="6" applyFont="1" applyAlignment="1">
      <alignment horizontal="left" vertical="center"/>
    </xf>
    <xf numFmtId="0" fontId="22" fillId="14" borderId="13" xfId="6" applyFont="1" applyFill="1" applyBorder="1" applyAlignment="1">
      <alignment horizontal="left" vertical="center" wrapText="1"/>
    </xf>
    <xf numFmtId="0" fontId="22" fillId="14" borderId="14" xfId="6" applyFont="1" applyFill="1" applyBorder="1" applyAlignment="1">
      <alignment horizontal="left" vertical="center" wrapText="1"/>
    </xf>
    <xf numFmtId="0" fontId="22" fillId="14" borderId="19" xfId="6" applyFont="1" applyFill="1" applyBorder="1" applyAlignment="1">
      <alignment horizontal="left" vertical="center" wrapText="1"/>
    </xf>
    <xf numFmtId="0" fontId="22" fillId="14" borderId="20" xfId="6" applyFont="1" applyFill="1" applyBorder="1" applyAlignment="1">
      <alignment horizontal="left" vertical="center" wrapText="1"/>
    </xf>
  </cellXfs>
  <cellStyles count="11">
    <cellStyle name="Comma" xfId="1" builtinId="3"/>
    <cellStyle name="Comma [0]" xfId="4" builtinId="6"/>
    <cellStyle name="Comma 2" xfId="3"/>
    <cellStyle name="Comma 2 2" xfId="8"/>
    <cellStyle name="Comma 3" xfId="7"/>
    <cellStyle name="Normal" xfId="0" builtinId="0"/>
    <cellStyle name="Normal 2" xfId="2"/>
    <cellStyle name="Normal 3" xfId="5"/>
    <cellStyle name="Normal 4" xfId="6"/>
    <cellStyle name="Normal_TaxCalc2008-03" xfId="9"/>
    <cellStyle name="Percent" xfId="10" builtinId="5"/>
  </cellStyles>
  <dxfs count="90">
    <dxf>
      <numFmt numFmtId="166" formatCode="_(* #,##0_);_(* \(#,##0\);_(* &quot;-&quot;??_);_(@_)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8" formatCode="[$-409]d\-mmm\-yy;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_(* #,##0_);_(* \(#,##0\);_(* &quot;-&quot;??_);_(@_)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8" formatCode="[$-409]d\-mmm\-yy;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_(* #,##0_);_(* \(#,##0\);_(* &quot;-&quot;??_);_(@_)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8" formatCode="[$-409]d\-mmm\-yy;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20191025%20IVAN%20DESKTOP/FINANCIAL%20-%20BUDGET/BUDGET%20CTI%20CFF%202019%20-%20201903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py/Library/Containers/com.microsoft.Excel/Data/Documents/C:/Users/user/Documents/WIWIN/CTI/Finance%20and%20Adm/1.%20Bank%20Voucher_Jurnal%20template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FINAL 2019"/>
      <sheetName val="Budget"/>
      <sheetName val="Financing Plan 2019"/>
      <sheetName val="Country Contribution"/>
      <sheetName val="Actual and Proj 2018"/>
      <sheetName val="For Presentation Proj 2018"/>
      <sheetName val="For Presentation Act 2018"/>
      <sheetName val="Balance"/>
      <sheetName val="Capital Expenditure"/>
      <sheetName val="Operating exp 2019 original"/>
      <sheetName val="Operating Expenses 2019"/>
      <sheetName val="Summary Expense"/>
      <sheetName val="Detail Operation 2019"/>
      <sheetName val="Sheet3"/>
      <sheetName val="Sheet2"/>
      <sheetName val="Recruitment ED"/>
      <sheetName val="Travel"/>
      <sheetName val="Appropriation"/>
      <sheetName val="Additional Cost Dec 2018"/>
      <sheetName val="Actual Jan Oct"/>
      <sheetName val="Actual Jan Aug"/>
      <sheetName val="Detail GL Jan Oct"/>
      <sheetName val="2018 Budget"/>
      <sheetName val="Prep SOM Budget"/>
      <sheetName val="Job Code"/>
      <sheetName val="Parameter"/>
      <sheetName val="Control GL"/>
      <sheetName val="HR budget"/>
      <sheetName val="2017 Act"/>
      <sheetName val="actual Nov 2018"/>
      <sheetName val="Calc THR 2016-17 USD"/>
      <sheetName val="Sheet1"/>
      <sheetName val="Sheet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H10">
            <v>67320</v>
          </cell>
        </row>
      </sheetData>
      <sheetData sheetId="9"/>
      <sheetData sheetId="10"/>
      <sheetData sheetId="11"/>
      <sheetData sheetId="12">
        <row r="1">
          <cell r="K1" t="str">
            <v>Total</v>
          </cell>
        </row>
        <row r="4">
          <cell r="K4">
            <v>0</v>
          </cell>
        </row>
        <row r="5">
          <cell r="K5">
            <v>0</v>
          </cell>
        </row>
        <row r="7">
          <cell r="K7">
            <v>15724.137931034484</v>
          </cell>
        </row>
        <row r="8">
          <cell r="K8">
            <v>1674</v>
          </cell>
        </row>
        <row r="10">
          <cell r="K10">
            <v>240</v>
          </cell>
        </row>
        <row r="11">
          <cell r="K11">
            <v>4800</v>
          </cell>
        </row>
        <row r="12">
          <cell r="K12">
            <v>0</v>
          </cell>
        </row>
        <row r="14">
          <cell r="K14">
            <v>3000</v>
          </cell>
        </row>
        <row r="15">
          <cell r="K15">
            <v>0</v>
          </cell>
        </row>
        <row r="16">
          <cell r="K16">
            <v>90</v>
          </cell>
        </row>
        <row r="19">
          <cell r="K19">
            <v>57.04</v>
          </cell>
        </row>
        <row r="20">
          <cell r="K20">
            <v>115.92</v>
          </cell>
        </row>
        <row r="22">
          <cell r="K22">
            <v>194.4</v>
          </cell>
        </row>
        <row r="23">
          <cell r="K23">
            <v>11.2</v>
          </cell>
        </row>
        <row r="24">
          <cell r="K24">
            <v>2.8</v>
          </cell>
        </row>
        <row r="25">
          <cell r="K25">
            <v>5</v>
          </cell>
        </row>
        <row r="26">
          <cell r="K26">
            <v>4.5</v>
          </cell>
        </row>
        <row r="27">
          <cell r="K27">
            <v>8.5</v>
          </cell>
        </row>
        <row r="28">
          <cell r="K28">
            <v>7.9499999999999993</v>
          </cell>
        </row>
        <row r="29">
          <cell r="K29">
            <v>7.9499999999999993</v>
          </cell>
        </row>
        <row r="30">
          <cell r="K30">
            <v>15.899999999999999</v>
          </cell>
        </row>
        <row r="31">
          <cell r="K31">
            <v>9</v>
          </cell>
        </row>
        <row r="32">
          <cell r="K32">
            <v>31.799999999999997</v>
          </cell>
        </row>
        <row r="33">
          <cell r="K33">
            <v>4.6500000000000004</v>
          </cell>
        </row>
        <row r="34">
          <cell r="K34">
            <v>161.64000000000001</v>
          </cell>
        </row>
        <row r="35">
          <cell r="K35">
            <v>74</v>
          </cell>
        </row>
        <row r="36">
          <cell r="K36">
            <v>6.25</v>
          </cell>
        </row>
        <row r="37">
          <cell r="K37">
            <v>23</v>
          </cell>
        </row>
        <row r="38">
          <cell r="K38">
            <v>2.2000000000000002</v>
          </cell>
        </row>
        <row r="39">
          <cell r="K39">
            <v>15</v>
          </cell>
        </row>
        <row r="40">
          <cell r="K40">
            <v>2.0999999999999996</v>
          </cell>
        </row>
        <row r="41">
          <cell r="K41">
            <v>3.5</v>
          </cell>
        </row>
        <row r="42">
          <cell r="K42">
            <v>2</v>
          </cell>
        </row>
        <row r="43">
          <cell r="K43">
            <v>1.2000000000000002</v>
          </cell>
        </row>
        <row r="44">
          <cell r="K44">
            <v>1.9500000000000002</v>
          </cell>
        </row>
        <row r="45">
          <cell r="K45">
            <v>2.4000000000000004</v>
          </cell>
        </row>
        <row r="46">
          <cell r="K46">
            <v>5.0999999999999996</v>
          </cell>
        </row>
        <row r="47">
          <cell r="K47">
            <v>0.60000000000000009</v>
          </cell>
        </row>
        <row r="48">
          <cell r="K48">
            <v>1.0499999999999998</v>
          </cell>
        </row>
        <row r="49">
          <cell r="K49">
            <v>1.6</v>
          </cell>
        </row>
        <row r="50">
          <cell r="K50">
            <v>3.1</v>
          </cell>
        </row>
        <row r="51">
          <cell r="K51">
            <v>0.5</v>
          </cell>
        </row>
        <row r="52">
          <cell r="K52">
            <v>1.24</v>
          </cell>
        </row>
        <row r="53">
          <cell r="K53">
            <v>4.6000000000000005</v>
          </cell>
        </row>
        <row r="54">
          <cell r="K54">
            <v>13.799999999999999</v>
          </cell>
        </row>
        <row r="55">
          <cell r="K55">
            <v>12.88</v>
          </cell>
        </row>
        <row r="56">
          <cell r="K56">
            <v>28.799999999999997</v>
          </cell>
        </row>
        <row r="57">
          <cell r="K57">
            <v>4.6000000000000005</v>
          </cell>
        </row>
        <row r="58">
          <cell r="K58">
            <v>1.4</v>
          </cell>
        </row>
        <row r="59">
          <cell r="K59">
            <v>1.4</v>
          </cell>
        </row>
        <row r="60">
          <cell r="K60">
            <v>1.4</v>
          </cell>
        </row>
        <row r="61">
          <cell r="K61">
            <v>2.0999999999999996</v>
          </cell>
        </row>
        <row r="62">
          <cell r="K62">
            <v>2.0999999999999996</v>
          </cell>
        </row>
        <row r="63">
          <cell r="K63">
            <v>2.0999999999999996</v>
          </cell>
        </row>
        <row r="64">
          <cell r="K64">
            <v>8.5</v>
          </cell>
        </row>
        <row r="65">
          <cell r="K65">
            <v>5.55</v>
          </cell>
        </row>
        <row r="66">
          <cell r="K66">
            <v>3.2</v>
          </cell>
        </row>
        <row r="67">
          <cell r="K67">
            <v>3.2</v>
          </cell>
        </row>
        <row r="68">
          <cell r="K68">
            <v>2</v>
          </cell>
        </row>
        <row r="69">
          <cell r="K69">
            <v>4.5999999999999996</v>
          </cell>
        </row>
        <row r="70">
          <cell r="K70">
            <v>3.3</v>
          </cell>
        </row>
        <row r="71">
          <cell r="K71">
            <v>2.8</v>
          </cell>
        </row>
        <row r="72">
          <cell r="K72">
            <v>1.4</v>
          </cell>
        </row>
        <row r="73">
          <cell r="K73">
            <v>1.8</v>
          </cell>
        </row>
        <row r="74">
          <cell r="K74">
            <v>1.4</v>
          </cell>
        </row>
        <row r="75">
          <cell r="K75">
            <v>1.8</v>
          </cell>
        </row>
        <row r="76">
          <cell r="K76">
            <v>1.4</v>
          </cell>
        </row>
        <row r="77">
          <cell r="K77">
            <v>1.8</v>
          </cell>
        </row>
        <row r="78">
          <cell r="K78">
            <v>1.8</v>
          </cell>
        </row>
        <row r="79">
          <cell r="K79">
            <v>1.1000000000000001</v>
          </cell>
        </row>
        <row r="80">
          <cell r="K80">
            <v>1.8</v>
          </cell>
        </row>
        <row r="81">
          <cell r="K81">
            <v>9.02</v>
          </cell>
        </row>
        <row r="82">
          <cell r="K82">
            <v>6.2</v>
          </cell>
        </row>
        <row r="83">
          <cell r="K83">
            <v>1.4</v>
          </cell>
        </row>
        <row r="84">
          <cell r="K84">
            <v>70</v>
          </cell>
        </row>
        <row r="85">
          <cell r="K85">
            <v>70</v>
          </cell>
        </row>
        <row r="86">
          <cell r="K86">
            <v>360</v>
          </cell>
        </row>
        <row r="87">
          <cell r="K87">
            <v>360</v>
          </cell>
        </row>
        <row r="88">
          <cell r="K88">
            <v>360</v>
          </cell>
        </row>
        <row r="89">
          <cell r="K89">
            <v>360</v>
          </cell>
        </row>
        <row r="90">
          <cell r="K90">
            <v>360</v>
          </cell>
        </row>
        <row r="91">
          <cell r="K91">
            <v>360</v>
          </cell>
        </row>
        <row r="92">
          <cell r="K92">
            <v>9.1999999999999993</v>
          </cell>
        </row>
        <row r="93">
          <cell r="K93">
            <v>3.5</v>
          </cell>
        </row>
        <row r="94">
          <cell r="K94">
            <v>6.1</v>
          </cell>
        </row>
        <row r="95">
          <cell r="K95">
            <v>3.5</v>
          </cell>
        </row>
        <row r="96">
          <cell r="K96">
            <v>2</v>
          </cell>
        </row>
        <row r="97">
          <cell r="K97">
            <v>32</v>
          </cell>
        </row>
        <row r="98">
          <cell r="K98">
            <v>54</v>
          </cell>
        </row>
        <row r="100">
          <cell r="K100">
            <v>5.2</v>
          </cell>
        </row>
        <row r="101">
          <cell r="K101">
            <v>45.599999999999994</v>
          </cell>
        </row>
        <row r="102">
          <cell r="K102">
            <v>19.200000000000003</v>
          </cell>
        </row>
        <row r="103">
          <cell r="K103">
            <v>45.599999999999994</v>
          </cell>
        </row>
        <row r="104">
          <cell r="K104">
            <v>26.400000000000002</v>
          </cell>
        </row>
        <row r="105">
          <cell r="K105">
            <v>390</v>
          </cell>
        </row>
        <row r="106">
          <cell r="K106">
            <v>21</v>
          </cell>
        </row>
        <row r="108">
          <cell r="K108">
            <v>96</v>
          </cell>
        </row>
        <row r="109">
          <cell r="K109">
            <v>24</v>
          </cell>
        </row>
        <row r="110">
          <cell r="K110">
            <v>33.119999999999997</v>
          </cell>
        </row>
        <row r="111">
          <cell r="K111">
            <v>72</v>
          </cell>
        </row>
        <row r="112">
          <cell r="K112">
            <v>64.800000000000011</v>
          </cell>
        </row>
        <row r="113">
          <cell r="K113">
            <v>48</v>
          </cell>
        </row>
        <row r="114">
          <cell r="K114">
            <v>19.200000000000003</v>
          </cell>
        </row>
        <row r="115">
          <cell r="K115">
            <v>24</v>
          </cell>
        </row>
        <row r="116">
          <cell r="K116">
            <v>31.200000000000003</v>
          </cell>
        </row>
        <row r="117">
          <cell r="K117">
            <v>33.599999999999994</v>
          </cell>
        </row>
        <row r="118">
          <cell r="K118">
            <v>8.3999999999999986</v>
          </cell>
        </row>
        <row r="119">
          <cell r="K119">
            <v>9.1999999999999993</v>
          </cell>
        </row>
        <row r="120">
          <cell r="K120">
            <v>70</v>
          </cell>
        </row>
        <row r="121">
          <cell r="K121">
            <v>12</v>
          </cell>
        </row>
        <row r="124">
          <cell r="K124">
            <v>0</v>
          </cell>
        </row>
        <row r="125">
          <cell r="K125">
            <v>1900</v>
          </cell>
        </row>
        <row r="126">
          <cell r="K126">
            <v>114.45</v>
          </cell>
        </row>
        <row r="127">
          <cell r="K127">
            <v>600</v>
          </cell>
        </row>
        <row r="129">
          <cell r="K129">
            <v>297.92</v>
          </cell>
        </row>
        <row r="130">
          <cell r="K130">
            <v>200</v>
          </cell>
        </row>
        <row r="131">
          <cell r="K131">
            <v>148</v>
          </cell>
        </row>
        <row r="132">
          <cell r="K132">
            <v>380</v>
          </cell>
        </row>
        <row r="133">
          <cell r="K133">
            <v>85</v>
          </cell>
        </row>
        <row r="134">
          <cell r="K134">
            <v>560</v>
          </cell>
        </row>
        <row r="135">
          <cell r="K135">
            <v>372</v>
          </cell>
        </row>
        <row r="136">
          <cell r="K136">
            <v>200</v>
          </cell>
        </row>
        <row r="137">
          <cell r="K137">
            <v>561</v>
          </cell>
        </row>
        <row r="140">
          <cell r="K140">
            <v>1250</v>
          </cell>
        </row>
        <row r="141">
          <cell r="K141">
            <v>2100</v>
          </cell>
        </row>
        <row r="142">
          <cell r="K142">
            <v>500</v>
          </cell>
        </row>
        <row r="143">
          <cell r="K143">
            <v>175</v>
          </cell>
        </row>
        <row r="144">
          <cell r="K144">
            <v>2250</v>
          </cell>
        </row>
        <row r="146">
          <cell r="K146">
            <v>0</v>
          </cell>
        </row>
        <row r="147">
          <cell r="K147">
            <v>373.96</v>
          </cell>
        </row>
        <row r="148">
          <cell r="K148">
            <v>750</v>
          </cell>
        </row>
        <row r="149">
          <cell r="K149">
            <v>525</v>
          </cell>
        </row>
        <row r="150">
          <cell r="K150">
            <v>1386.7000000000003</v>
          </cell>
        </row>
        <row r="151">
          <cell r="K151">
            <v>2042.6000000000001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65.45</v>
          </cell>
        </row>
        <row r="155">
          <cell r="K155">
            <v>700</v>
          </cell>
        </row>
        <row r="156">
          <cell r="K156">
            <v>560</v>
          </cell>
        </row>
        <row r="158">
          <cell r="K158">
            <v>169.8</v>
          </cell>
        </row>
        <row r="159">
          <cell r="K159">
            <v>1000</v>
          </cell>
        </row>
        <row r="161">
          <cell r="K161">
            <v>0</v>
          </cell>
        </row>
        <row r="162">
          <cell r="K162">
            <v>500</v>
          </cell>
        </row>
        <row r="163">
          <cell r="K163">
            <v>125</v>
          </cell>
        </row>
        <row r="164">
          <cell r="K164">
            <v>36</v>
          </cell>
        </row>
        <row r="165">
          <cell r="K165">
            <v>0</v>
          </cell>
        </row>
        <row r="167">
          <cell r="K167">
            <v>15000</v>
          </cell>
        </row>
        <row r="169">
          <cell r="K169">
            <v>102</v>
          </cell>
        </row>
        <row r="170">
          <cell r="K170">
            <v>240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6">
          <cell r="K176">
            <v>842.40000000000009</v>
          </cell>
        </row>
        <row r="178">
          <cell r="K178">
            <v>912</v>
          </cell>
        </row>
        <row r="179">
          <cell r="K179">
            <v>1330</v>
          </cell>
        </row>
        <row r="180">
          <cell r="K180">
            <v>114</v>
          </cell>
        </row>
        <row r="181">
          <cell r="K181">
            <v>162</v>
          </cell>
        </row>
        <row r="183">
          <cell r="K183">
            <v>360</v>
          </cell>
        </row>
        <row r="184">
          <cell r="K184">
            <v>360</v>
          </cell>
        </row>
        <row r="185">
          <cell r="K185">
            <v>72</v>
          </cell>
        </row>
        <row r="188">
          <cell r="K188">
            <v>10200</v>
          </cell>
        </row>
        <row r="189">
          <cell r="K189">
            <v>3600</v>
          </cell>
        </row>
        <row r="194">
          <cell r="K194">
            <v>330</v>
          </cell>
        </row>
        <row r="195">
          <cell r="K195">
            <v>80</v>
          </cell>
        </row>
        <row r="196">
          <cell r="K196">
            <v>400</v>
          </cell>
        </row>
        <row r="197">
          <cell r="K197">
            <v>300</v>
          </cell>
        </row>
        <row r="198">
          <cell r="K198">
            <v>150</v>
          </cell>
        </row>
        <row r="199">
          <cell r="K199">
            <v>190</v>
          </cell>
        </row>
        <row r="200">
          <cell r="K200">
            <v>360</v>
          </cell>
        </row>
        <row r="202">
          <cell r="K202">
            <v>98</v>
          </cell>
        </row>
        <row r="203">
          <cell r="K203">
            <v>90</v>
          </cell>
        </row>
        <row r="204">
          <cell r="K204">
            <v>75</v>
          </cell>
        </row>
        <row r="205">
          <cell r="K205">
            <v>160</v>
          </cell>
        </row>
        <row r="206">
          <cell r="K206">
            <v>100</v>
          </cell>
        </row>
        <row r="207">
          <cell r="K207">
            <v>84</v>
          </cell>
        </row>
        <row r="209">
          <cell r="K209">
            <v>130</v>
          </cell>
        </row>
        <row r="211">
          <cell r="K211">
            <v>18.5</v>
          </cell>
        </row>
        <row r="214">
          <cell r="K214">
            <v>12000</v>
          </cell>
        </row>
        <row r="215">
          <cell r="K215">
            <v>22800</v>
          </cell>
        </row>
        <row r="216">
          <cell r="K216">
            <v>7500</v>
          </cell>
        </row>
        <row r="217">
          <cell r="K217">
            <v>27600</v>
          </cell>
        </row>
        <row r="218">
          <cell r="K218">
            <v>15000</v>
          </cell>
        </row>
        <row r="219">
          <cell r="K219">
            <v>4500</v>
          </cell>
        </row>
        <row r="220">
          <cell r="K220">
            <v>50000.04</v>
          </cell>
        </row>
        <row r="223">
          <cell r="K223">
            <v>35000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35000</v>
          </cell>
        </row>
        <row r="227">
          <cell r="K227">
            <v>0</v>
          </cell>
        </row>
        <row r="228">
          <cell r="K228">
            <v>35000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de"/>
      <sheetName val="Vendor List"/>
      <sheetName val="COA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2" name="Table33" displayName="Table33" ref="A2:M1494" totalsRowCount="1" headerRowDxfId="89" dataDxfId="87" headerRowBorderDxfId="88" tableBorderDxfId="86" totalsRowBorderDxfId="85" dataCellStyle="Comma">
  <autoFilter ref="A2:M1493"/>
  <tableColumns count="13">
    <tableColumn id="15" name="BV" dataDxfId="84" totalsRowDxfId="83"/>
    <tableColumn id="2" name="No" dataDxfId="82" totalsRowDxfId="81"/>
    <tableColumn id="3" name="Date " dataDxfId="80" totalsRowDxfId="79"/>
    <tableColumn id="16" name="Job Code Description" dataDxfId="78" totalsRowDxfId="77"/>
    <tableColumn id="18" name="COA - Budget" totalsRowLabel="0" dataDxfId="76"/>
    <tableColumn id="5" name="Acct Number" dataDxfId="75" totalsRowDxfId="74">
      <calculatedColumnFormula>LEFT(Table33[[#This Row],[Account Description ]],5)</calculatedColumnFormula>
    </tableColumn>
    <tableColumn id="6" name="Account Description " dataDxfId="73" totalsRowDxfId="72"/>
    <tableColumn id="17" name="Bank Account" dataDxfId="71" totalsRowDxfId="70"/>
    <tableColumn id="10" name="Column1" dataDxfId="69" totalsRowDxfId="68"/>
    <tableColumn id="7" name="Vendor Name" dataDxfId="67" totalsRowDxfId="66"/>
    <tableColumn id="12" name="Deposit" dataDxfId="65" totalsRowDxfId="64" dataCellStyle="Comma"/>
    <tableColumn id="13" name="Debet" totalsRowFunction="custom" dataDxfId="63" totalsRowDxfId="62" dataCellStyle="Comma">
      <totalsRowFormula>#REF!+#REF!+#REF!+#REF!+#REF!+#REF!+#REF!+#REF!+#REF!+#REF!+#REF!+#REF!+#REF!+#REF!+#REF!+#REF!+#REF!</totalsRowFormula>
    </tableColumn>
    <tableColumn id="14" name="Credit" totalsRowFunction="sum" dataDxfId="61" totalsRowDxfId="60" dataCellStyle="Comma">
      <calculatedColumnFormula>Table33[[#This Row],[Debet]]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4" displayName="Table34" ref="A2:M1546" totalsRowCount="1" headerRowDxfId="59" dataDxfId="57" headerRowBorderDxfId="58" tableBorderDxfId="56" totalsRowBorderDxfId="55" dataCellStyle="Comma">
  <autoFilter ref="A2:M1545"/>
  <tableColumns count="13">
    <tableColumn id="15" name="BV" dataDxfId="54" totalsRowDxfId="53"/>
    <tableColumn id="2" name="No" dataDxfId="52" totalsRowDxfId="51"/>
    <tableColumn id="3" name="Date " dataDxfId="50" totalsRowDxfId="49"/>
    <tableColumn id="16" name="Job Code Description" dataDxfId="48" totalsRowDxfId="47"/>
    <tableColumn id="18" name="COA - Budget" totalsRowLabel="0" dataDxfId="46"/>
    <tableColumn id="5" name="Acct Number" dataDxfId="45" totalsRowDxfId="44">
      <calculatedColumnFormula>LEFT(Table34[[#This Row],[Account Description ]],5)</calculatedColumnFormula>
    </tableColumn>
    <tableColumn id="6" name="Account Description " dataDxfId="43" totalsRowDxfId="42"/>
    <tableColumn id="17" name="Bank Account" dataDxfId="41" totalsRowDxfId="40"/>
    <tableColumn id="10" name="Column1" dataDxfId="39" totalsRowDxfId="38"/>
    <tableColumn id="7" name="Vendor Name" dataDxfId="37" totalsRowDxfId="36"/>
    <tableColumn id="12" name="Deposit" dataDxfId="35" totalsRowDxfId="34" dataCellStyle="Comma"/>
    <tableColumn id="13" name="Debet" totalsRowFunction="custom" dataDxfId="33" totalsRowDxfId="32" dataCellStyle="Comma">
      <totalsRowFormula>#REF!+#REF!+#REF!+#REF!+#REF!+#REF!+#REF!+#REF!+#REF!+#REF!+#REF!+#REF!+#REF!+#REF!+#REF!+#REF!+#REF!</totalsRowFormula>
    </tableColumn>
    <tableColumn id="14" name="Credit" totalsRowFunction="sum" dataDxfId="31" totalsRowDxfId="30" dataCellStyle="Comma">
      <calculatedColumnFormula>Table34[[#This Row],[Debet]]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36" displayName="Table36" ref="A2:M1490" totalsRowCount="1" headerRowDxfId="29" dataDxfId="27" headerRowBorderDxfId="28" tableBorderDxfId="26" totalsRowBorderDxfId="25" dataCellStyle="Comma">
  <autoFilter ref="A2:M1489"/>
  <tableColumns count="13">
    <tableColumn id="15" name="BV" dataDxfId="24" totalsRowDxfId="23"/>
    <tableColumn id="2" name="No" dataDxfId="22" totalsRowDxfId="21"/>
    <tableColumn id="3" name="Date " dataDxfId="20" totalsRowDxfId="19"/>
    <tableColumn id="16" name="Job Code Description" dataDxfId="18" totalsRowDxfId="17"/>
    <tableColumn id="18" name="COA - Budget" totalsRowLabel="0" dataDxfId="16"/>
    <tableColumn id="5" name="Acct Number" dataDxfId="15" totalsRowDxfId="14">
      <calculatedColumnFormula>LEFT(Table36[[#This Row],[Account Description ]],5)</calculatedColumnFormula>
    </tableColumn>
    <tableColumn id="6" name="Account Description " dataDxfId="13" totalsRowDxfId="12"/>
    <tableColumn id="17" name="Bank Account" dataDxfId="11" totalsRowDxfId="10"/>
    <tableColumn id="10" name="Column1" dataDxfId="9" totalsRowDxfId="8"/>
    <tableColumn id="7" name="Vendor Name" dataDxfId="7" totalsRowDxfId="6"/>
    <tableColumn id="12" name="Deposit" dataDxfId="5" totalsRowDxfId="4" dataCellStyle="Comma"/>
    <tableColumn id="13" name="Debet" totalsRowFunction="custom" dataDxfId="3" totalsRowDxfId="2" dataCellStyle="Comma">
      <totalsRowFormula>#REF!+#REF!+#REF!+#REF!+#REF!+#REF!+#REF!+#REF!+#REF!+#REF!+#REF!+#REF!+#REF!+#REF!+#REF!+#REF!+#REF!</totalsRowFormula>
    </tableColumn>
    <tableColumn id="14" name="Credit" totalsRowFunction="sum" dataDxfId="1" totalsRowDxfId="0" dataCellStyle="Comma">
      <calculatedColumnFormula>Table36[[#This Row],[Debet]]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showGridLines="0" tabSelected="1" zoomScaleNormal="100" workbookViewId="0">
      <pane xSplit="13" ySplit="3" topLeftCell="N4" activePane="bottomRight" state="frozen"/>
      <selection pane="topRight" activeCell="H1" sqref="H1"/>
      <selection pane="bottomLeft" activeCell="A4" sqref="A4"/>
      <selection pane="bottomRight"/>
    </sheetView>
  </sheetViews>
  <sheetFormatPr defaultColWidth="8.85546875" defaultRowHeight="16.5" outlineLevelCol="1" x14ac:dyDescent="0.3"/>
  <cols>
    <col min="1" max="1" width="45.5703125" style="43" customWidth="1"/>
    <col min="2" max="2" width="8.85546875" style="43" customWidth="1"/>
    <col min="3" max="5" width="15.7109375" style="43" hidden="1" customWidth="1" outlineLevel="1"/>
    <col min="6" max="6" width="15.7109375" style="43" customWidth="1" collapsed="1"/>
    <col min="7" max="8" width="18.7109375" style="43" hidden="1" customWidth="1" outlineLevel="1"/>
    <col min="9" max="9" width="18.7109375" style="433" hidden="1" customWidth="1" outlineLevel="1"/>
    <col min="10" max="10" width="15.7109375" style="43" customWidth="1" collapsed="1"/>
    <col min="11" max="12" width="15.7109375" style="43" customWidth="1"/>
    <col min="13" max="13" width="39" style="43" customWidth="1"/>
    <col min="14" max="16384" width="8.85546875" style="43"/>
  </cols>
  <sheetData>
    <row r="1" spans="1:13" ht="20.25" x14ac:dyDescent="0.3">
      <c r="A1" s="112" t="s">
        <v>952</v>
      </c>
      <c r="B1" s="113"/>
      <c r="C1" s="113"/>
      <c r="D1" s="113"/>
      <c r="E1" s="113"/>
      <c r="F1" s="114"/>
      <c r="G1" s="114"/>
      <c r="H1" s="114"/>
      <c r="I1" s="430"/>
      <c r="J1" s="114"/>
      <c r="K1" s="114"/>
      <c r="L1" s="114"/>
      <c r="M1" s="115"/>
    </row>
    <row r="2" spans="1:13" x14ac:dyDescent="0.3">
      <c r="A2" s="116"/>
      <c r="B2" s="117"/>
      <c r="C2" s="117"/>
      <c r="D2" s="117"/>
      <c r="E2" s="117"/>
      <c r="F2" s="117"/>
      <c r="G2" s="117"/>
      <c r="H2" s="117"/>
      <c r="I2" s="431"/>
      <c r="J2" s="117"/>
      <c r="K2" s="117"/>
      <c r="L2" s="117"/>
      <c r="M2" s="118"/>
    </row>
    <row r="3" spans="1:13" ht="42.95" customHeight="1" x14ac:dyDescent="0.3">
      <c r="A3" s="140" t="s">
        <v>554</v>
      </c>
      <c r="B3" s="141" t="s">
        <v>555</v>
      </c>
      <c r="C3" s="141" t="s">
        <v>954</v>
      </c>
      <c r="D3" s="141" t="s">
        <v>955</v>
      </c>
      <c r="E3" s="141" t="s">
        <v>956</v>
      </c>
      <c r="F3" s="142" t="s">
        <v>574</v>
      </c>
      <c r="G3" s="142" t="s">
        <v>961</v>
      </c>
      <c r="H3" s="142" t="s">
        <v>962</v>
      </c>
      <c r="I3" s="142" t="s">
        <v>963</v>
      </c>
      <c r="J3" s="142" t="s">
        <v>580</v>
      </c>
      <c r="K3" s="142" t="s">
        <v>581</v>
      </c>
      <c r="L3" s="142" t="s">
        <v>582</v>
      </c>
      <c r="M3" s="153" t="s">
        <v>583</v>
      </c>
    </row>
    <row r="4" spans="1:13" x14ac:dyDescent="0.3">
      <c r="A4" s="447" t="s">
        <v>0</v>
      </c>
      <c r="B4" s="448"/>
      <c r="C4" s="449">
        <f t="shared" ref="C4:H4" si="0">SUM(C5:C18)</f>
        <v>85748.889999999985</v>
      </c>
      <c r="D4" s="449">
        <f t="shared" si="0"/>
        <v>0</v>
      </c>
      <c r="E4" s="449">
        <f t="shared" si="0"/>
        <v>0</v>
      </c>
      <c r="F4" s="449">
        <f t="shared" si="0"/>
        <v>85748.889999999985</v>
      </c>
      <c r="G4" s="449">
        <f t="shared" si="0"/>
        <v>39068.6</v>
      </c>
      <c r="H4" s="449">
        <f t="shared" si="0"/>
        <v>46680.29</v>
      </c>
      <c r="I4" s="450">
        <f>G4/F4</f>
        <v>0.45561639340171056</v>
      </c>
      <c r="J4" s="449">
        <f>SUM(J5:J18)</f>
        <v>129229.2452837022</v>
      </c>
      <c r="K4" s="449">
        <f>SUM(K5:K18)</f>
        <v>142152.16981207245</v>
      </c>
      <c r="L4" s="449">
        <f>SUM(L5:L18)</f>
        <v>156367.3867932797</v>
      </c>
      <c r="M4" s="451"/>
    </row>
    <row r="5" spans="1:13" x14ac:dyDescent="0.3">
      <c r="A5" s="143" t="s">
        <v>1</v>
      </c>
      <c r="B5" s="71" t="s">
        <v>506</v>
      </c>
      <c r="C5" s="72">
        <v>20951</v>
      </c>
      <c r="D5" s="72">
        <v>0</v>
      </c>
      <c r="E5" s="72">
        <v>0</v>
      </c>
      <c r="F5" s="72">
        <f t="shared" ref="F5:F18" si="1">C5+E5</f>
        <v>20951</v>
      </c>
      <c r="G5" s="72">
        <v>7561</v>
      </c>
      <c r="H5" s="72">
        <f>F5-G5</f>
        <v>13390</v>
      </c>
      <c r="I5" s="432">
        <f>G5/F5</f>
        <v>0.36088969500262519</v>
      </c>
      <c r="J5" s="105">
        <f>A.001!D5</f>
        <v>18960</v>
      </c>
      <c r="K5" s="105">
        <f t="shared" ref="K5:L11" si="2">J5*1.1</f>
        <v>20856</v>
      </c>
      <c r="L5" s="105">
        <f t="shared" si="2"/>
        <v>22941.600000000002</v>
      </c>
      <c r="M5" s="419" t="s">
        <v>820</v>
      </c>
    </row>
    <row r="6" spans="1:13" x14ac:dyDescent="0.3">
      <c r="A6" s="119" t="s">
        <v>579</v>
      </c>
      <c r="B6" s="63" t="s">
        <v>507</v>
      </c>
      <c r="C6" s="64">
        <v>8130</v>
      </c>
      <c r="D6" s="72">
        <v>0</v>
      </c>
      <c r="E6" s="72">
        <v>0</v>
      </c>
      <c r="F6" s="72">
        <f t="shared" si="1"/>
        <v>8130</v>
      </c>
      <c r="G6" s="72">
        <v>4884.32</v>
      </c>
      <c r="H6" s="72">
        <f t="shared" ref="H6:H18" si="3">F6-G6</f>
        <v>3245.6800000000003</v>
      </c>
      <c r="I6" s="432">
        <f t="shared" ref="I6:I18" si="4">G6/F6</f>
        <v>0.60077736777367774</v>
      </c>
      <c r="J6" s="103">
        <f>A.002!D5</f>
        <v>9500.281690140846</v>
      </c>
      <c r="K6" s="105">
        <f t="shared" si="2"/>
        <v>10450.309859154931</v>
      </c>
      <c r="L6" s="105">
        <f t="shared" si="2"/>
        <v>11495.340845070426</v>
      </c>
      <c r="M6" s="419" t="s">
        <v>835</v>
      </c>
    </row>
    <row r="7" spans="1:13" x14ac:dyDescent="0.3">
      <c r="A7" s="119" t="s">
        <v>2</v>
      </c>
      <c r="B7" s="63" t="s">
        <v>510</v>
      </c>
      <c r="C7" s="64">
        <v>4433.1099999999988</v>
      </c>
      <c r="D7" s="72">
        <v>0</v>
      </c>
      <c r="E7" s="72">
        <v>0</v>
      </c>
      <c r="F7" s="72">
        <f t="shared" si="1"/>
        <v>4433.1099999999988</v>
      </c>
      <c r="G7" s="72">
        <v>2723.24</v>
      </c>
      <c r="H7" s="72">
        <f t="shared" si="3"/>
        <v>1709.869999999999</v>
      </c>
      <c r="I7" s="432">
        <f t="shared" si="4"/>
        <v>0.61429560737270239</v>
      </c>
      <c r="J7" s="103">
        <f>A.003!D5</f>
        <v>6000</v>
      </c>
      <c r="K7" s="105">
        <f t="shared" si="2"/>
        <v>6600.0000000000009</v>
      </c>
      <c r="L7" s="105">
        <f t="shared" si="2"/>
        <v>7260.0000000000018</v>
      </c>
      <c r="M7" s="419" t="s">
        <v>836</v>
      </c>
    </row>
    <row r="8" spans="1:13" x14ac:dyDescent="0.3">
      <c r="A8" s="119" t="s">
        <v>524</v>
      </c>
      <c r="B8" s="63" t="s">
        <v>511</v>
      </c>
      <c r="C8" s="64">
        <v>19266.879999999997</v>
      </c>
      <c r="D8" s="72">
        <v>0</v>
      </c>
      <c r="E8" s="72">
        <v>0</v>
      </c>
      <c r="F8" s="72">
        <f t="shared" si="1"/>
        <v>19266.879999999997</v>
      </c>
      <c r="G8" s="72">
        <v>2888.2799999999997</v>
      </c>
      <c r="H8" s="72">
        <f t="shared" si="3"/>
        <v>16378.599999999999</v>
      </c>
      <c r="I8" s="432">
        <f t="shared" si="4"/>
        <v>0.149909066750818</v>
      </c>
      <c r="J8" s="103">
        <f>A.004!K72</f>
        <v>43324.5</v>
      </c>
      <c r="K8" s="103">
        <f t="shared" si="2"/>
        <v>47656.950000000004</v>
      </c>
      <c r="L8" s="103">
        <f t="shared" si="2"/>
        <v>52422.645000000011</v>
      </c>
      <c r="M8" s="420" t="s">
        <v>808</v>
      </c>
    </row>
    <row r="9" spans="1:13" x14ac:dyDescent="0.3">
      <c r="A9" s="119" t="s">
        <v>819</v>
      </c>
      <c r="B9" s="63" t="s">
        <v>509</v>
      </c>
      <c r="C9" s="64">
        <v>661</v>
      </c>
      <c r="D9" s="72">
        <v>0</v>
      </c>
      <c r="E9" s="72">
        <v>0</v>
      </c>
      <c r="F9" s="72">
        <f t="shared" si="1"/>
        <v>661</v>
      </c>
      <c r="G9" s="434">
        <v>706.27</v>
      </c>
      <c r="H9" s="434">
        <f t="shared" si="3"/>
        <v>-45.269999999999982</v>
      </c>
      <c r="I9" s="435">
        <f t="shared" si="4"/>
        <v>1.0684871406959153</v>
      </c>
      <c r="J9" s="103">
        <f>A.005!F28</f>
        <v>8921.6197183098593</v>
      </c>
      <c r="K9" s="103">
        <f t="shared" si="2"/>
        <v>9813.781690140846</v>
      </c>
      <c r="L9" s="103">
        <f t="shared" si="2"/>
        <v>10795.159859154932</v>
      </c>
      <c r="M9" s="419" t="s">
        <v>821</v>
      </c>
    </row>
    <row r="10" spans="1:13" x14ac:dyDescent="0.3">
      <c r="A10" s="119" t="s">
        <v>3</v>
      </c>
      <c r="B10" s="63" t="s">
        <v>512</v>
      </c>
      <c r="C10" s="64">
        <v>7000</v>
      </c>
      <c r="D10" s="72">
        <v>0</v>
      </c>
      <c r="E10" s="72">
        <v>0</v>
      </c>
      <c r="F10" s="72">
        <f t="shared" si="1"/>
        <v>7000</v>
      </c>
      <c r="G10" s="72">
        <v>6642.8799999999992</v>
      </c>
      <c r="H10" s="72">
        <f t="shared" si="3"/>
        <v>357.1200000000008</v>
      </c>
      <c r="I10" s="432">
        <f t="shared" si="4"/>
        <v>0.94898285714285702</v>
      </c>
      <c r="J10" s="103">
        <f>A.006!D5</f>
        <v>10000</v>
      </c>
      <c r="K10" s="103">
        <f t="shared" si="2"/>
        <v>11000</v>
      </c>
      <c r="L10" s="103">
        <f t="shared" si="2"/>
        <v>12100.000000000002</v>
      </c>
      <c r="M10" s="419" t="s">
        <v>822</v>
      </c>
    </row>
    <row r="11" spans="1:13" x14ac:dyDescent="0.3">
      <c r="A11" s="119" t="s">
        <v>4</v>
      </c>
      <c r="B11" s="63" t="s">
        <v>513</v>
      </c>
      <c r="C11" s="64">
        <v>342</v>
      </c>
      <c r="D11" s="72">
        <v>0</v>
      </c>
      <c r="E11" s="72">
        <v>0</v>
      </c>
      <c r="F11" s="72">
        <f t="shared" si="1"/>
        <v>342</v>
      </c>
      <c r="G11" s="434">
        <v>695.1</v>
      </c>
      <c r="H11" s="434">
        <f t="shared" si="3"/>
        <v>-353.1</v>
      </c>
      <c r="I11" s="435">
        <f t="shared" si="4"/>
        <v>2.0324561403508774</v>
      </c>
      <c r="J11" s="103">
        <f>A.007!F15</f>
        <v>1390.2</v>
      </c>
      <c r="K11" s="103">
        <f t="shared" si="2"/>
        <v>1529.2200000000003</v>
      </c>
      <c r="L11" s="103">
        <f t="shared" si="2"/>
        <v>1682.1420000000005</v>
      </c>
      <c r="M11" s="419" t="s">
        <v>823</v>
      </c>
    </row>
    <row r="12" spans="1:13" x14ac:dyDescent="0.3">
      <c r="A12" s="120" t="s">
        <v>503</v>
      </c>
      <c r="B12" s="63" t="s">
        <v>514</v>
      </c>
      <c r="C12" s="64">
        <v>6000</v>
      </c>
      <c r="D12" s="72">
        <v>0</v>
      </c>
      <c r="E12" s="72">
        <v>0</v>
      </c>
      <c r="F12" s="72">
        <f t="shared" si="1"/>
        <v>6000</v>
      </c>
      <c r="G12" s="72">
        <v>4571.5</v>
      </c>
      <c r="H12" s="72">
        <f t="shared" si="3"/>
        <v>1428.5</v>
      </c>
      <c r="I12" s="432">
        <f t="shared" si="4"/>
        <v>0.76191666666666669</v>
      </c>
      <c r="J12" s="103">
        <v>0</v>
      </c>
      <c r="K12" s="103">
        <v>0</v>
      </c>
      <c r="L12" s="103">
        <v>0</v>
      </c>
      <c r="M12" s="419" t="s">
        <v>824</v>
      </c>
    </row>
    <row r="13" spans="1:13" x14ac:dyDescent="0.3">
      <c r="A13" s="120" t="s">
        <v>500</v>
      </c>
      <c r="B13" s="63" t="s">
        <v>508</v>
      </c>
      <c r="C13" s="64">
        <v>842.40000000000009</v>
      </c>
      <c r="D13" s="72">
        <v>0</v>
      </c>
      <c r="E13" s="72">
        <v>0</v>
      </c>
      <c r="F13" s="72">
        <f t="shared" si="1"/>
        <v>842.40000000000009</v>
      </c>
      <c r="G13" s="72">
        <v>403.08</v>
      </c>
      <c r="H13" s="72">
        <f t="shared" si="3"/>
        <v>439.32000000000011</v>
      </c>
      <c r="I13" s="432">
        <f t="shared" si="4"/>
        <v>0.47849002849002842</v>
      </c>
      <c r="J13" s="103">
        <f>A.009!D5</f>
        <v>1602.7714285714287</v>
      </c>
      <c r="K13" s="103">
        <f t="shared" ref="K13:L18" si="5">J13*1.1</f>
        <v>1763.0485714285717</v>
      </c>
      <c r="L13" s="103">
        <f t="shared" si="5"/>
        <v>1939.353428571429</v>
      </c>
      <c r="M13" s="419" t="s">
        <v>825</v>
      </c>
    </row>
    <row r="14" spans="1:13" x14ac:dyDescent="0.3">
      <c r="A14" s="119" t="s">
        <v>878</v>
      </c>
      <c r="B14" s="63" t="s">
        <v>515</v>
      </c>
      <c r="C14" s="64">
        <v>2518</v>
      </c>
      <c r="D14" s="72">
        <v>0</v>
      </c>
      <c r="E14" s="72">
        <v>0</v>
      </c>
      <c r="F14" s="72">
        <f t="shared" si="1"/>
        <v>2518</v>
      </c>
      <c r="G14" s="72">
        <v>1004.6500000000001</v>
      </c>
      <c r="H14" s="72">
        <f t="shared" si="3"/>
        <v>1513.35</v>
      </c>
      <c r="I14" s="432">
        <f t="shared" si="4"/>
        <v>0.39898729150119144</v>
      </c>
      <c r="J14" s="103">
        <f>A.010!D5</f>
        <v>5229.8724466800813</v>
      </c>
      <c r="K14" s="103">
        <f t="shared" si="5"/>
        <v>5752.8596913480897</v>
      </c>
      <c r="L14" s="103">
        <f t="shared" si="5"/>
        <v>6328.1456604828991</v>
      </c>
      <c r="M14" s="419" t="s">
        <v>826</v>
      </c>
    </row>
    <row r="15" spans="1:13" x14ac:dyDescent="0.3">
      <c r="A15" s="119" t="s">
        <v>5</v>
      </c>
      <c r="B15" s="63" t="s">
        <v>516</v>
      </c>
      <c r="C15" s="64">
        <v>792</v>
      </c>
      <c r="D15" s="72">
        <v>0</v>
      </c>
      <c r="E15" s="72">
        <v>0</v>
      </c>
      <c r="F15" s="72">
        <f t="shared" si="1"/>
        <v>792</v>
      </c>
      <c r="G15" s="72">
        <v>720.81000000000006</v>
      </c>
      <c r="H15" s="72">
        <f t="shared" si="3"/>
        <v>71.189999999999941</v>
      </c>
      <c r="I15" s="432">
        <f t="shared" si="4"/>
        <v>0.9101136363636364</v>
      </c>
      <c r="J15" s="103">
        <f>A.011!D5</f>
        <v>4800</v>
      </c>
      <c r="K15" s="103">
        <f t="shared" si="5"/>
        <v>5280</v>
      </c>
      <c r="L15" s="103">
        <f t="shared" si="5"/>
        <v>5808.0000000000009</v>
      </c>
      <c r="M15" s="419" t="s">
        <v>827</v>
      </c>
    </row>
    <row r="16" spans="1:13" x14ac:dyDescent="0.3">
      <c r="A16" s="119" t="s">
        <v>876</v>
      </c>
      <c r="B16" s="63" t="s">
        <v>517</v>
      </c>
      <c r="C16" s="64">
        <v>10247</v>
      </c>
      <c r="D16" s="72">
        <v>0</v>
      </c>
      <c r="E16" s="72">
        <v>0</v>
      </c>
      <c r="F16" s="72">
        <f t="shared" si="1"/>
        <v>10247</v>
      </c>
      <c r="G16" s="72">
        <v>1227.24</v>
      </c>
      <c r="H16" s="72">
        <f t="shared" si="3"/>
        <v>9019.76</v>
      </c>
      <c r="I16" s="432">
        <f t="shared" si="4"/>
        <v>0.11976578510783645</v>
      </c>
      <c r="J16" s="103">
        <f>A.012!D5</f>
        <v>6000</v>
      </c>
      <c r="K16" s="103">
        <f t="shared" si="5"/>
        <v>6600.0000000000009</v>
      </c>
      <c r="L16" s="103">
        <f t="shared" si="5"/>
        <v>7260.0000000000018</v>
      </c>
      <c r="M16" s="419" t="s">
        <v>828</v>
      </c>
    </row>
    <row r="17" spans="1:14" x14ac:dyDescent="0.3">
      <c r="A17" s="119" t="s">
        <v>6</v>
      </c>
      <c r="B17" s="63" t="s">
        <v>519</v>
      </c>
      <c r="C17" s="64">
        <v>2000</v>
      </c>
      <c r="D17" s="72">
        <v>0</v>
      </c>
      <c r="E17" s="72">
        <v>0</v>
      </c>
      <c r="F17" s="72">
        <f t="shared" si="1"/>
        <v>2000</v>
      </c>
      <c r="G17" s="72">
        <v>1065.3599999999999</v>
      </c>
      <c r="H17" s="72">
        <f t="shared" si="3"/>
        <v>934.6400000000001</v>
      </c>
      <c r="I17" s="432">
        <f t="shared" si="4"/>
        <v>0.53267999999999993</v>
      </c>
      <c r="J17" s="103">
        <f>A.013!F20</f>
        <v>4800</v>
      </c>
      <c r="K17" s="103">
        <f t="shared" si="5"/>
        <v>5280</v>
      </c>
      <c r="L17" s="103">
        <f t="shared" si="5"/>
        <v>5808.0000000000009</v>
      </c>
      <c r="M17" s="419" t="s">
        <v>829</v>
      </c>
    </row>
    <row r="18" spans="1:14" x14ac:dyDescent="0.3">
      <c r="A18" s="121" t="s">
        <v>7</v>
      </c>
      <c r="B18" s="67" t="s">
        <v>520</v>
      </c>
      <c r="C18" s="68">
        <v>2565.5</v>
      </c>
      <c r="D18" s="72">
        <v>0</v>
      </c>
      <c r="E18" s="72">
        <v>0</v>
      </c>
      <c r="F18" s="72">
        <f t="shared" si="1"/>
        <v>2565.5</v>
      </c>
      <c r="G18" s="436">
        <v>3974.8700000000003</v>
      </c>
      <c r="H18" s="434">
        <f t="shared" si="3"/>
        <v>-1409.3700000000003</v>
      </c>
      <c r="I18" s="435">
        <f t="shared" si="4"/>
        <v>1.5493549015786399</v>
      </c>
      <c r="J18" s="104">
        <f>A.014!D5</f>
        <v>8700</v>
      </c>
      <c r="K18" s="103">
        <f t="shared" si="5"/>
        <v>9570</v>
      </c>
      <c r="L18" s="103">
        <f t="shared" si="5"/>
        <v>10527</v>
      </c>
      <c r="M18" s="419" t="s">
        <v>830</v>
      </c>
    </row>
    <row r="19" spans="1:14" x14ac:dyDescent="0.3">
      <c r="A19" s="452" t="s">
        <v>8</v>
      </c>
      <c r="B19" s="453"/>
      <c r="C19" s="454">
        <f t="shared" ref="C19:E19" si="6">SUM(C20:C27)</f>
        <v>563465.62719999999</v>
      </c>
      <c r="D19" s="454">
        <f t="shared" si="6"/>
        <v>50000</v>
      </c>
      <c r="E19" s="454">
        <f t="shared" si="6"/>
        <v>50000</v>
      </c>
      <c r="F19" s="454">
        <f>SUM(F20:F27)</f>
        <v>613465.62719999999</v>
      </c>
      <c r="G19" s="454">
        <f>SUM(G20:G27)</f>
        <v>267307.35000000003</v>
      </c>
      <c r="H19" s="454">
        <f>SUM(H20:H27)</f>
        <v>346158.27720000001</v>
      </c>
      <c r="I19" s="450">
        <f>G19/F19</f>
        <v>0.43573321494808609</v>
      </c>
      <c r="J19" s="454">
        <f>SUM(J20:J27)</f>
        <v>721001.77346938767</v>
      </c>
      <c r="K19" s="454">
        <f>SUM(K20:K27)</f>
        <v>788101.95081632666</v>
      </c>
      <c r="L19" s="454">
        <f>SUM(L20:L27)</f>
        <v>861912.14589795924</v>
      </c>
      <c r="M19" s="455"/>
    </row>
    <row r="20" spans="1:14" x14ac:dyDescent="0.3">
      <c r="A20" s="144" t="s">
        <v>959</v>
      </c>
      <c r="B20" s="71" t="s">
        <v>530</v>
      </c>
      <c r="C20" s="72">
        <v>234564</v>
      </c>
      <c r="D20" s="72">
        <v>0</v>
      </c>
      <c r="E20" s="72">
        <v>0</v>
      </c>
      <c r="F20" s="72">
        <f t="shared" ref="F20:F27" si="7">C20+E20</f>
        <v>234564</v>
      </c>
      <c r="G20" s="72">
        <v>100329.15000000001</v>
      </c>
      <c r="H20" s="72">
        <f t="shared" ref="H20:H27" si="8">F20-G20</f>
        <v>134234.84999999998</v>
      </c>
      <c r="I20" s="432">
        <f t="shared" ref="I20:I27" si="9">G20/F20</f>
        <v>0.42772612165549706</v>
      </c>
      <c r="J20" s="105">
        <f>(9000+5600+5600)*1.1*12</f>
        <v>266640</v>
      </c>
      <c r="K20" s="105">
        <f t="shared" ref="K20:L26" si="10">J20*1.1</f>
        <v>293304</v>
      </c>
      <c r="L20" s="105">
        <f t="shared" si="10"/>
        <v>322634.40000000002</v>
      </c>
      <c r="M20" s="419" t="s">
        <v>929</v>
      </c>
    </row>
    <row r="21" spans="1:14" x14ac:dyDescent="0.3">
      <c r="A21" s="122" t="s">
        <v>958</v>
      </c>
      <c r="B21" s="63" t="s">
        <v>529</v>
      </c>
      <c r="C21" s="64">
        <v>112320</v>
      </c>
      <c r="D21" s="72">
        <v>0</v>
      </c>
      <c r="E21" s="72">
        <v>0</v>
      </c>
      <c r="F21" s="72">
        <f t="shared" si="7"/>
        <v>112320</v>
      </c>
      <c r="G21" s="72">
        <v>53182.61</v>
      </c>
      <c r="H21" s="72">
        <f t="shared" si="8"/>
        <v>59137.39</v>
      </c>
      <c r="I21" s="432">
        <f t="shared" si="9"/>
        <v>0.47349189814814813</v>
      </c>
      <c r="J21" s="103">
        <f>SUM(4160+3000+2700+1200+657+650+650+750)*1.1*12</f>
        <v>181724.40000000002</v>
      </c>
      <c r="K21" s="105">
        <f t="shared" si="10"/>
        <v>199896.84000000005</v>
      </c>
      <c r="L21" s="105">
        <f t="shared" si="10"/>
        <v>219886.52400000009</v>
      </c>
      <c r="M21" s="419" t="s">
        <v>929</v>
      </c>
    </row>
    <row r="22" spans="1:14" x14ac:dyDescent="0.3">
      <c r="A22" s="122" t="s">
        <v>575</v>
      </c>
      <c r="B22" s="63" t="s">
        <v>531</v>
      </c>
      <c r="C22" s="64">
        <v>32844</v>
      </c>
      <c r="D22" s="72">
        <v>0</v>
      </c>
      <c r="E22" s="72">
        <v>0</v>
      </c>
      <c r="F22" s="72">
        <f t="shared" si="7"/>
        <v>32844</v>
      </c>
      <c r="G22" s="72">
        <v>20003.099999999999</v>
      </c>
      <c r="H22" s="72">
        <f t="shared" si="8"/>
        <v>12840.900000000001</v>
      </c>
      <c r="I22" s="432">
        <f t="shared" si="9"/>
        <v>0.6090336134453781</v>
      </c>
      <c r="J22" s="103">
        <v>0</v>
      </c>
      <c r="K22" s="105">
        <f t="shared" si="10"/>
        <v>0</v>
      </c>
      <c r="L22" s="105">
        <f t="shared" si="10"/>
        <v>0</v>
      </c>
      <c r="M22" s="429" t="s">
        <v>960</v>
      </c>
      <c r="N22" s="45"/>
    </row>
    <row r="23" spans="1:14" x14ac:dyDescent="0.3">
      <c r="A23" s="122" t="s">
        <v>522</v>
      </c>
      <c r="B23" s="63" t="s">
        <v>532</v>
      </c>
      <c r="C23" s="64">
        <v>31644</v>
      </c>
      <c r="D23" s="72">
        <v>0</v>
      </c>
      <c r="E23" s="72">
        <v>0</v>
      </c>
      <c r="F23" s="72">
        <f t="shared" si="7"/>
        <v>31644</v>
      </c>
      <c r="G23" s="72">
        <v>23166.94</v>
      </c>
      <c r="H23" s="72">
        <f t="shared" si="8"/>
        <v>8477.0600000000013</v>
      </c>
      <c r="I23" s="432">
        <f t="shared" si="9"/>
        <v>0.73211161673619007</v>
      </c>
      <c r="J23" s="103">
        <f>H!D22*1.1</f>
        <v>40674.700000000004</v>
      </c>
      <c r="K23" s="105">
        <f t="shared" si="10"/>
        <v>44742.170000000006</v>
      </c>
      <c r="L23" s="105">
        <f t="shared" si="10"/>
        <v>49216.38700000001</v>
      </c>
      <c r="M23" s="419" t="s">
        <v>929</v>
      </c>
      <c r="N23" s="45"/>
    </row>
    <row r="24" spans="1:14" x14ac:dyDescent="0.3">
      <c r="A24" s="122" t="s">
        <v>521</v>
      </c>
      <c r="B24" s="63" t="s">
        <v>533</v>
      </c>
      <c r="C24" s="64">
        <v>32360.627199999999</v>
      </c>
      <c r="D24" s="72">
        <v>0</v>
      </c>
      <c r="E24" s="72">
        <v>0</v>
      </c>
      <c r="F24" s="72">
        <f t="shared" si="7"/>
        <v>32360.627199999999</v>
      </c>
      <c r="G24" s="72">
        <v>14250.449999999999</v>
      </c>
      <c r="H24" s="72">
        <f t="shared" si="8"/>
        <v>18110.177199999998</v>
      </c>
      <c r="I24" s="432">
        <f t="shared" si="9"/>
        <v>0.4403638381891436</v>
      </c>
      <c r="J24" s="103">
        <f>B.005!D4</f>
        <v>41878.873469387749</v>
      </c>
      <c r="K24" s="105">
        <f t="shared" si="10"/>
        <v>46066.760816326525</v>
      </c>
      <c r="L24" s="105">
        <f t="shared" si="10"/>
        <v>50673.436897959182</v>
      </c>
      <c r="M24" s="419" t="s">
        <v>831</v>
      </c>
    </row>
    <row r="25" spans="1:14" x14ac:dyDescent="0.3">
      <c r="A25" s="122" t="s">
        <v>481</v>
      </c>
      <c r="B25" s="63" t="s">
        <v>534</v>
      </c>
      <c r="C25" s="64">
        <v>30333</v>
      </c>
      <c r="D25" s="72">
        <v>0</v>
      </c>
      <c r="E25" s="72">
        <v>0</v>
      </c>
      <c r="F25" s="72">
        <f t="shared" si="7"/>
        <v>30333</v>
      </c>
      <c r="G25" s="434">
        <v>24584.93</v>
      </c>
      <c r="H25" s="434">
        <f t="shared" si="8"/>
        <v>5748.07</v>
      </c>
      <c r="I25" s="435">
        <f t="shared" si="9"/>
        <v>0.8105011044077407</v>
      </c>
      <c r="J25" s="103">
        <f>B.006!D5</f>
        <v>63414.28571428571</v>
      </c>
      <c r="K25" s="105">
        <f t="shared" si="10"/>
        <v>69755.71428571429</v>
      </c>
      <c r="L25" s="105">
        <f t="shared" si="10"/>
        <v>76731.285714285725</v>
      </c>
      <c r="M25" s="419" t="s">
        <v>832</v>
      </c>
      <c r="N25" s="46"/>
    </row>
    <row r="26" spans="1:14" x14ac:dyDescent="0.3">
      <c r="A26" s="138" t="s">
        <v>27</v>
      </c>
      <c r="B26" s="63" t="s">
        <v>535</v>
      </c>
      <c r="C26" s="64">
        <v>89400</v>
      </c>
      <c r="D26" s="72">
        <v>0</v>
      </c>
      <c r="E26" s="72">
        <v>0</v>
      </c>
      <c r="F26" s="72">
        <f t="shared" si="7"/>
        <v>89400</v>
      </c>
      <c r="G26" s="72">
        <v>21755.190000000002</v>
      </c>
      <c r="H26" s="72">
        <f t="shared" si="8"/>
        <v>67644.81</v>
      </c>
      <c r="I26" s="432">
        <f t="shared" si="9"/>
        <v>0.24334664429530203</v>
      </c>
      <c r="J26" s="103">
        <f>B.007!D5</f>
        <v>76669.514285714278</v>
      </c>
      <c r="K26" s="105">
        <f t="shared" si="10"/>
        <v>84336.465714285718</v>
      </c>
      <c r="L26" s="105">
        <f t="shared" si="10"/>
        <v>92770.112285714291</v>
      </c>
      <c r="M26" s="419" t="s">
        <v>833</v>
      </c>
    </row>
    <row r="27" spans="1:14" x14ac:dyDescent="0.3">
      <c r="A27" s="123" t="s">
        <v>577</v>
      </c>
      <c r="B27" s="67" t="s">
        <v>576</v>
      </c>
      <c r="C27" s="68">
        <v>0</v>
      </c>
      <c r="D27" s="68">
        <v>50000</v>
      </c>
      <c r="E27" s="68">
        <v>50000</v>
      </c>
      <c r="F27" s="72">
        <f t="shared" si="7"/>
        <v>50000</v>
      </c>
      <c r="G27" s="51">
        <v>10034.980000000001</v>
      </c>
      <c r="H27" s="72">
        <f t="shared" si="8"/>
        <v>39965.019999999997</v>
      </c>
      <c r="I27" s="432">
        <f t="shared" si="9"/>
        <v>0.20069960000000003</v>
      </c>
      <c r="J27" s="392">
        <v>50000</v>
      </c>
      <c r="K27" s="392">
        <v>50000</v>
      </c>
      <c r="L27" s="392">
        <v>50000</v>
      </c>
      <c r="M27" s="421" t="s">
        <v>894</v>
      </c>
    </row>
    <row r="28" spans="1:14" x14ac:dyDescent="0.3">
      <c r="A28" s="447" t="s">
        <v>9</v>
      </c>
      <c r="B28" s="456"/>
      <c r="C28" s="457">
        <f t="shared" ref="C28:E28" si="11">SUM(C29:C29)</f>
        <v>0</v>
      </c>
      <c r="D28" s="457">
        <f t="shared" si="11"/>
        <v>35000</v>
      </c>
      <c r="E28" s="457">
        <f t="shared" si="11"/>
        <v>35000</v>
      </c>
      <c r="F28" s="457">
        <f>SUM(F29:F29)</f>
        <v>35000</v>
      </c>
      <c r="G28" s="457">
        <f t="shared" ref="G28:H28" si="12">SUM(G29:G29)</f>
        <v>27988.179999999997</v>
      </c>
      <c r="H28" s="457">
        <f t="shared" si="12"/>
        <v>7011.8200000000033</v>
      </c>
      <c r="I28" s="450">
        <f>G28/F28</f>
        <v>0.79966228571428566</v>
      </c>
      <c r="J28" s="457">
        <f>SUM(J29:J29)</f>
        <v>0</v>
      </c>
      <c r="K28" s="457">
        <f>SUM(K29:K29)</f>
        <v>0</v>
      </c>
      <c r="L28" s="457">
        <f>SUM(L29:L29)</f>
        <v>0</v>
      </c>
      <c r="M28" s="458"/>
    </row>
    <row r="29" spans="1:14" x14ac:dyDescent="0.3">
      <c r="A29" s="146"/>
      <c r="B29" s="87" t="s">
        <v>31</v>
      </c>
      <c r="C29" s="68">
        <v>0</v>
      </c>
      <c r="D29" s="86">
        <v>35000</v>
      </c>
      <c r="E29" s="86">
        <v>35000</v>
      </c>
      <c r="F29" s="72">
        <f>C29+E29</f>
        <v>35000</v>
      </c>
      <c r="G29" s="72">
        <f>4468.65+13281.99+61.07+18.89+55.86+389+136.35+143.39+6577.03+2855.95</f>
        <v>27988.179999999997</v>
      </c>
      <c r="H29" s="72">
        <f t="shared" ref="H29" si="13">F29-G29</f>
        <v>7011.8200000000033</v>
      </c>
      <c r="I29" s="432">
        <f t="shared" ref="I29" si="14">G29/F29</f>
        <v>0.79966228571428566</v>
      </c>
      <c r="J29" s="103">
        <v>0</v>
      </c>
      <c r="K29" s="103">
        <v>0</v>
      </c>
      <c r="L29" s="103">
        <v>0</v>
      </c>
      <c r="M29" s="429" t="s">
        <v>888</v>
      </c>
    </row>
    <row r="30" spans="1:14" x14ac:dyDescent="0.3">
      <c r="A30" s="447" t="s">
        <v>10</v>
      </c>
      <c r="B30" s="456"/>
      <c r="C30" s="454">
        <f t="shared" ref="C30:E30" si="15">SUM(C31:C34)</f>
        <v>132100</v>
      </c>
      <c r="D30" s="454">
        <f t="shared" si="15"/>
        <v>0</v>
      </c>
      <c r="E30" s="454">
        <f t="shared" si="15"/>
        <v>0</v>
      </c>
      <c r="F30" s="454">
        <f>SUM(F31:F34)</f>
        <v>132100</v>
      </c>
      <c r="G30" s="457">
        <f t="shared" ref="G30" si="16">SUM(G31:G31)</f>
        <v>27144.11</v>
      </c>
      <c r="H30" s="457">
        <f t="shared" ref="H30" si="17">SUM(H31:H31)</f>
        <v>54955.89</v>
      </c>
      <c r="I30" s="450">
        <f>G30/F30</f>
        <v>0.20548152914458745</v>
      </c>
      <c r="J30" s="454">
        <f>SUM(J31:J34)</f>
        <v>260000</v>
      </c>
      <c r="K30" s="454">
        <f>SUM(K31:K34)</f>
        <v>216000</v>
      </c>
      <c r="L30" s="454">
        <f>SUM(L31:L34)</f>
        <v>272600</v>
      </c>
      <c r="M30" s="455"/>
    </row>
    <row r="31" spans="1:14" x14ac:dyDescent="0.3">
      <c r="A31" s="144" t="s">
        <v>28</v>
      </c>
      <c r="B31" s="71" t="s">
        <v>542</v>
      </c>
      <c r="C31" s="72">
        <v>82100</v>
      </c>
      <c r="D31" s="72">
        <v>0</v>
      </c>
      <c r="E31" s="72">
        <v>0</v>
      </c>
      <c r="F31" s="72">
        <f>C31+E31</f>
        <v>82100</v>
      </c>
      <c r="G31" s="72">
        <v>27144.11</v>
      </c>
      <c r="H31" s="72">
        <f t="shared" ref="H31" si="18">F31-G31</f>
        <v>54955.89</v>
      </c>
      <c r="I31" s="432">
        <f t="shared" ref="I31" si="19">G31/F31</f>
        <v>0.33062253349573689</v>
      </c>
      <c r="J31" s="105">
        <f>D.001!D5</f>
        <v>60000</v>
      </c>
      <c r="K31" s="103">
        <f>J31*1.1</f>
        <v>66000</v>
      </c>
      <c r="L31" s="103">
        <f>K31*1.1</f>
        <v>72600</v>
      </c>
      <c r="M31" s="419" t="s">
        <v>834</v>
      </c>
    </row>
    <row r="32" spans="1:14" x14ac:dyDescent="0.3">
      <c r="A32" s="138" t="s">
        <v>29</v>
      </c>
      <c r="B32" s="63" t="s">
        <v>543</v>
      </c>
      <c r="C32" s="64">
        <v>50000</v>
      </c>
      <c r="D32" s="64">
        <v>0</v>
      </c>
      <c r="E32" s="64">
        <v>0</v>
      </c>
      <c r="F32" s="72">
        <f>C32+E32</f>
        <v>50000</v>
      </c>
      <c r="G32" s="72">
        <v>0</v>
      </c>
      <c r="H32" s="72">
        <f t="shared" ref="H32" si="20">F32-G32</f>
        <v>50000</v>
      </c>
      <c r="I32" s="432">
        <f t="shared" ref="I32" si="21">G32/F32</f>
        <v>0</v>
      </c>
      <c r="J32" s="103">
        <v>0</v>
      </c>
      <c r="K32" s="103">
        <v>0</v>
      </c>
      <c r="L32" s="103">
        <v>0</v>
      </c>
      <c r="M32" s="420"/>
    </row>
    <row r="33" spans="1:13" x14ac:dyDescent="0.3">
      <c r="A33" s="138" t="s">
        <v>957</v>
      </c>
      <c r="B33" s="63" t="s">
        <v>544</v>
      </c>
      <c r="C33" s="68">
        <v>0</v>
      </c>
      <c r="D33" s="64">
        <v>0</v>
      </c>
      <c r="E33" s="64">
        <v>0</v>
      </c>
      <c r="F33" s="72">
        <f>C33+E33</f>
        <v>0</v>
      </c>
      <c r="G33" s="72">
        <v>0</v>
      </c>
      <c r="H33" s="72">
        <f t="shared" ref="H33:H34" si="22">F33-G33</f>
        <v>0</v>
      </c>
      <c r="I33" s="432">
        <v>0</v>
      </c>
      <c r="J33" s="103">
        <v>200000</v>
      </c>
      <c r="K33" s="103">
        <v>0</v>
      </c>
      <c r="L33" s="103">
        <v>0</v>
      </c>
      <c r="M33" s="421" t="s">
        <v>894</v>
      </c>
    </row>
    <row r="34" spans="1:13" x14ac:dyDescent="0.3">
      <c r="A34" s="123" t="s">
        <v>30</v>
      </c>
      <c r="B34" s="90" t="s">
        <v>545</v>
      </c>
      <c r="C34" s="68">
        <v>0</v>
      </c>
      <c r="D34" s="64">
        <v>0</v>
      </c>
      <c r="E34" s="64">
        <v>0</v>
      </c>
      <c r="F34" s="72">
        <f>C34+E34</f>
        <v>0</v>
      </c>
      <c r="G34" s="72">
        <v>0</v>
      </c>
      <c r="H34" s="72">
        <f t="shared" si="22"/>
        <v>0</v>
      </c>
      <c r="I34" s="432">
        <v>0</v>
      </c>
      <c r="J34" s="103">
        <v>0</v>
      </c>
      <c r="K34" s="103">
        <v>150000</v>
      </c>
      <c r="L34" s="103">
        <v>200000</v>
      </c>
      <c r="M34" s="421" t="s">
        <v>894</v>
      </c>
    </row>
    <row r="35" spans="1:13" x14ac:dyDescent="0.3">
      <c r="A35" s="452" t="s">
        <v>895</v>
      </c>
      <c r="B35" s="459"/>
      <c r="C35" s="454">
        <f t="shared" ref="C35:E35" si="23">SUM(C36:C36)</f>
        <v>0</v>
      </c>
      <c r="D35" s="454">
        <f t="shared" si="23"/>
        <v>0</v>
      </c>
      <c r="E35" s="454">
        <f t="shared" si="23"/>
        <v>0</v>
      </c>
      <c r="F35" s="454">
        <f>SUM(F36:F36)</f>
        <v>0</v>
      </c>
      <c r="G35" s="454">
        <f>SUM(G36:G36)</f>
        <v>0</v>
      </c>
      <c r="H35" s="454">
        <f>SUM(H36:H36)</f>
        <v>0</v>
      </c>
      <c r="I35" s="450">
        <v>0</v>
      </c>
      <c r="J35" s="454">
        <f>SUM(J36:J36)</f>
        <v>250000</v>
      </c>
      <c r="K35" s="454">
        <f>SUM(K36:K36)</f>
        <v>0</v>
      </c>
      <c r="L35" s="454">
        <f>SUM(L36:L36)</f>
        <v>0</v>
      </c>
      <c r="M35" s="455"/>
    </row>
    <row r="36" spans="1:13" x14ac:dyDescent="0.3">
      <c r="A36" s="124"/>
      <c r="B36" s="91" t="s">
        <v>528</v>
      </c>
      <c r="C36" s="68">
        <v>0</v>
      </c>
      <c r="D36" s="68">
        <v>0</v>
      </c>
      <c r="E36" s="68">
        <v>0</v>
      </c>
      <c r="F36" s="72">
        <f>C36+E36</f>
        <v>0</v>
      </c>
      <c r="G36" s="72">
        <v>0</v>
      </c>
      <c r="H36" s="72">
        <v>0</v>
      </c>
      <c r="I36" s="432">
        <v>0</v>
      </c>
      <c r="J36" s="103">
        <v>250000</v>
      </c>
      <c r="K36" s="103">
        <v>0</v>
      </c>
      <c r="L36" s="103">
        <v>0</v>
      </c>
      <c r="M36" s="421" t="s">
        <v>894</v>
      </c>
    </row>
    <row r="37" spans="1:13" x14ac:dyDescent="0.3">
      <c r="A37" s="447" t="s">
        <v>477</v>
      </c>
      <c r="B37" s="453"/>
      <c r="C37" s="449">
        <f t="shared" ref="C37:E37" si="24">SUM(C38:C61)</f>
        <v>167420</v>
      </c>
      <c r="D37" s="449">
        <f t="shared" si="24"/>
        <v>297000</v>
      </c>
      <c r="E37" s="449">
        <f t="shared" si="24"/>
        <v>471839</v>
      </c>
      <c r="F37" s="449">
        <f>SUM(F38:F61)</f>
        <v>639259</v>
      </c>
      <c r="G37" s="449">
        <f>SUM(G38:G61)</f>
        <v>190413.46000000002</v>
      </c>
      <c r="H37" s="449">
        <f>SUM(H38:H61)</f>
        <v>448845.54</v>
      </c>
      <c r="I37" s="450">
        <f>G37/F37</f>
        <v>0.29786590411711061</v>
      </c>
      <c r="J37" s="449">
        <f>SUM(J38:J61)</f>
        <v>1300000</v>
      </c>
      <c r="K37" s="449">
        <f>SUM(K38:K61)</f>
        <v>1050000</v>
      </c>
      <c r="L37" s="449">
        <f>SUM(L38:L61)</f>
        <v>1050000</v>
      </c>
      <c r="M37" s="451"/>
    </row>
    <row r="38" spans="1:13" x14ac:dyDescent="0.3">
      <c r="A38" s="125" t="s">
        <v>11</v>
      </c>
      <c r="B38" s="92" t="s">
        <v>546</v>
      </c>
      <c r="C38" s="68">
        <v>0</v>
      </c>
      <c r="D38" s="68">
        <v>0</v>
      </c>
      <c r="E38" s="68">
        <v>0</v>
      </c>
      <c r="F38" s="72">
        <f>C38+E38</f>
        <v>0</v>
      </c>
      <c r="G38" s="72">
        <v>0</v>
      </c>
      <c r="H38" s="72">
        <f>F38-G38</f>
        <v>0</v>
      </c>
      <c r="I38" s="432">
        <v>0</v>
      </c>
      <c r="J38" s="108"/>
      <c r="K38" s="108"/>
      <c r="L38" s="108"/>
      <c r="M38" s="422"/>
    </row>
    <row r="39" spans="1:13" x14ac:dyDescent="0.3">
      <c r="A39" s="148" t="s">
        <v>12</v>
      </c>
      <c r="B39" s="149" t="s">
        <v>547</v>
      </c>
      <c r="C39" s="150">
        <v>16260</v>
      </c>
      <c r="D39" s="150">
        <v>0</v>
      </c>
      <c r="E39" s="150">
        <v>0</v>
      </c>
      <c r="F39" s="72">
        <f>C39+E39</f>
        <v>16260</v>
      </c>
      <c r="G39" s="72">
        <v>0</v>
      </c>
      <c r="H39" s="72">
        <f>F39-G39</f>
        <v>16260</v>
      </c>
      <c r="I39" s="432">
        <v>0</v>
      </c>
      <c r="J39" s="103">
        <v>0</v>
      </c>
      <c r="K39" s="103">
        <v>0</v>
      </c>
      <c r="L39" s="103">
        <v>0</v>
      </c>
      <c r="M39" s="423"/>
    </row>
    <row r="40" spans="1:13" x14ac:dyDescent="0.3">
      <c r="A40" s="130" t="s">
        <v>13</v>
      </c>
      <c r="B40" s="88"/>
      <c r="C40" s="51"/>
      <c r="D40" s="51"/>
      <c r="E40" s="51"/>
      <c r="F40" s="51"/>
      <c r="G40" s="51"/>
      <c r="H40" s="51"/>
      <c r="I40" s="86"/>
      <c r="J40" s="106"/>
      <c r="K40" s="106"/>
      <c r="L40" s="106"/>
      <c r="M40" s="424"/>
    </row>
    <row r="41" spans="1:13" x14ac:dyDescent="0.3">
      <c r="A41" s="126" t="s">
        <v>14</v>
      </c>
      <c r="B41" s="88" t="s">
        <v>548</v>
      </c>
      <c r="C41" s="51">
        <v>25000</v>
      </c>
      <c r="D41" s="51">
        <v>0</v>
      </c>
      <c r="E41" s="51">
        <v>25000</v>
      </c>
      <c r="F41" s="51">
        <f>C41+E41</f>
        <v>50000</v>
      </c>
      <c r="G41" s="51">
        <v>0</v>
      </c>
      <c r="H41" s="51">
        <f t="shared" ref="H41:H47" si="25">F41-G41</f>
        <v>50000</v>
      </c>
      <c r="I41" s="437">
        <f>G41/F41</f>
        <v>0</v>
      </c>
      <c r="J41" s="106">
        <v>75000</v>
      </c>
      <c r="K41" s="106">
        <v>50000</v>
      </c>
      <c r="L41" s="106">
        <v>50000</v>
      </c>
      <c r="M41" s="427" t="s">
        <v>894</v>
      </c>
    </row>
    <row r="42" spans="1:13" x14ac:dyDescent="0.3">
      <c r="A42" s="126" t="s">
        <v>552</v>
      </c>
      <c r="B42" s="88" t="s">
        <v>549</v>
      </c>
      <c r="C42" s="51">
        <v>25000</v>
      </c>
      <c r="D42" s="51">
        <v>0</v>
      </c>
      <c r="E42" s="51">
        <v>25000</v>
      </c>
      <c r="F42" s="51">
        <f t="shared" ref="F42:F59" si="26">C42+E42</f>
        <v>50000</v>
      </c>
      <c r="G42" s="51">
        <v>0</v>
      </c>
      <c r="H42" s="51">
        <f t="shared" si="25"/>
        <v>50000</v>
      </c>
      <c r="I42" s="437">
        <f>G42/F42</f>
        <v>0</v>
      </c>
      <c r="J42" s="106">
        <v>75000</v>
      </c>
      <c r="K42" s="106">
        <v>50000</v>
      </c>
      <c r="L42" s="106">
        <v>50000</v>
      </c>
      <c r="M42" s="427" t="s">
        <v>894</v>
      </c>
    </row>
    <row r="43" spans="1:13" x14ac:dyDescent="0.3">
      <c r="A43" s="126" t="s">
        <v>550</v>
      </c>
      <c r="B43" s="88" t="s">
        <v>557</v>
      </c>
      <c r="C43" s="51">
        <v>25000</v>
      </c>
      <c r="D43" s="51">
        <v>0</v>
      </c>
      <c r="E43" s="51">
        <v>25000</v>
      </c>
      <c r="F43" s="51">
        <f t="shared" si="26"/>
        <v>50000</v>
      </c>
      <c r="G43" s="51">
        <v>9609.4500000000007</v>
      </c>
      <c r="H43" s="51">
        <f t="shared" si="25"/>
        <v>40390.550000000003</v>
      </c>
      <c r="I43" s="437">
        <f>G43/F43</f>
        <v>0.19218900000000003</v>
      </c>
      <c r="J43" s="106">
        <v>50000</v>
      </c>
      <c r="K43" s="106">
        <v>50000</v>
      </c>
      <c r="L43" s="106">
        <v>50000</v>
      </c>
      <c r="M43" s="427" t="s">
        <v>894</v>
      </c>
    </row>
    <row r="44" spans="1:13" x14ac:dyDescent="0.3">
      <c r="A44" s="126" t="s">
        <v>551</v>
      </c>
      <c r="B44" s="88" t="s">
        <v>558</v>
      </c>
      <c r="C44" s="51">
        <v>25000</v>
      </c>
      <c r="D44" s="51">
        <v>0</v>
      </c>
      <c r="E44" s="51">
        <v>25000</v>
      </c>
      <c r="F44" s="51">
        <f t="shared" si="26"/>
        <v>50000</v>
      </c>
      <c r="G44" s="51">
        <v>23331.97</v>
      </c>
      <c r="H44" s="51">
        <f t="shared" si="25"/>
        <v>26668.03</v>
      </c>
      <c r="I44" s="437">
        <f>G44/F44</f>
        <v>0.46663940000000004</v>
      </c>
      <c r="J44" s="106">
        <v>50000</v>
      </c>
      <c r="K44" s="106">
        <v>50000</v>
      </c>
      <c r="L44" s="106">
        <v>50000</v>
      </c>
      <c r="M44" s="427" t="s">
        <v>894</v>
      </c>
    </row>
    <row r="45" spans="1:13" x14ac:dyDescent="0.3">
      <c r="A45" s="126" t="s">
        <v>553</v>
      </c>
      <c r="B45" s="88" t="s">
        <v>559</v>
      </c>
      <c r="C45" s="51">
        <v>25000</v>
      </c>
      <c r="D45" s="51">
        <v>0</v>
      </c>
      <c r="E45" s="51">
        <v>25000</v>
      </c>
      <c r="F45" s="51">
        <f t="shared" si="26"/>
        <v>50000</v>
      </c>
      <c r="G45" s="51">
        <v>0</v>
      </c>
      <c r="H45" s="51">
        <f t="shared" si="25"/>
        <v>50000</v>
      </c>
      <c r="I45" s="437">
        <f>G45/F45</f>
        <v>0</v>
      </c>
      <c r="J45" s="106">
        <v>50000</v>
      </c>
      <c r="K45" s="106">
        <v>50000</v>
      </c>
      <c r="L45" s="106">
        <v>50000</v>
      </c>
      <c r="M45" s="427" t="s">
        <v>894</v>
      </c>
    </row>
    <row r="46" spans="1:13" x14ac:dyDescent="0.3">
      <c r="A46" s="126" t="s">
        <v>899</v>
      </c>
      <c r="B46" s="88" t="s">
        <v>897</v>
      </c>
      <c r="C46" s="51">
        <v>0</v>
      </c>
      <c r="D46" s="51">
        <v>0</v>
      </c>
      <c r="E46" s="51">
        <v>0</v>
      </c>
      <c r="F46" s="51">
        <f t="shared" si="26"/>
        <v>0</v>
      </c>
      <c r="G46" s="51">
        <v>0</v>
      </c>
      <c r="H46" s="51">
        <f t="shared" si="25"/>
        <v>0</v>
      </c>
      <c r="I46" s="437">
        <v>0</v>
      </c>
      <c r="J46" s="106">
        <v>50000</v>
      </c>
      <c r="K46" s="106">
        <v>50000</v>
      </c>
      <c r="L46" s="106">
        <v>50000</v>
      </c>
      <c r="M46" s="427" t="s">
        <v>894</v>
      </c>
    </row>
    <row r="47" spans="1:13" x14ac:dyDescent="0.3">
      <c r="A47" s="126" t="s">
        <v>898</v>
      </c>
      <c r="B47" s="88" t="s">
        <v>896</v>
      </c>
      <c r="C47" s="51">
        <v>0</v>
      </c>
      <c r="D47" s="51">
        <v>0</v>
      </c>
      <c r="E47" s="51">
        <v>0</v>
      </c>
      <c r="F47" s="51">
        <f t="shared" si="26"/>
        <v>0</v>
      </c>
      <c r="G47" s="51">
        <v>0</v>
      </c>
      <c r="H47" s="51">
        <f t="shared" si="25"/>
        <v>0</v>
      </c>
      <c r="I47" s="437">
        <v>0</v>
      </c>
      <c r="J47" s="106">
        <v>50000</v>
      </c>
      <c r="K47" s="106">
        <v>50000</v>
      </c>
      <c r="L47" s="106">
        <v>50000</v>
      </c>
      <c r="M47" s="427" t="s">
        <v>894</v>
      </c>
    </row>
    <row r="48" spans="1:13" x14ac:dyDescent="0.3">
      <c r="A48" s="129" t="s">
        <v>15</v>
      </c>
      <c r="B48" s="93"/>
      <c r="C48" s="94"/>
      <c r="D48" s="94"/>
      <c r="E48" s="94"/>
      <c r="F48" s="94"/>
      <c r="G48" s="94"/>
      <c r="H48" s="94"/>
      <c r="I48" s="94"/>
      <c r="J48" s="109"/>
      <c r="K48" s="109"/>
      <c r="L48" s="109"/>
      <c r="M48" s="425"/>
    </row>
    <row r="49" spans="1:13" x14ac:dyDescent="0.3">
      <c r="A49" s="126" t="s">
        <v>16</v>
      </c>
      <c r="B49" s="88" t="s">
        <v>560</v>
      </c>
      <c r="C49" s="51">
        <v>0</v>
      </c>
      <c r="D49" s="51">
        <v>0</v>
      </c>
      <c r="E49" s="51">
        <v>0</v>
      </c>
      <c r="F49" s="51">
        <f t="shared" si="26"/>
        <v>0</v>
      </c>
      <c r="G49" s="51">
        <v>0</v>
      </c>
      <c r="H49" s="51">
        <f>F49-G49</f>
        <v>0</v>
      </c>
      <c r="I49" s="437">
        <v>0</v>
      </c>
      <c r="J49" s="106"/>
      <c r="K49" s="106"/>
      <c r="L49" s="106"/>
      <c r="M49" s="424"/>
    </row>
    <row r="50" spans="1:13" x14ac:dyDescent="0.3">
      <c r="A50" s="127" t="s">
        <v>17</v>
      </c>
      <c r="B50" s="88" t="s">
        <v>561</v>
      </c>
      <c r="C50" s="51">
        <v>26160</v>
      </c>
      <c r="D50" s="51">
        <v>0</v>
      </c>
      <c r="E50" s="51">
        <v>0</v>
      </c>
      <c r="F50" s="51">
        <f t="shared" si="26"/>
        <v>26160</v>
      </c>
      <c r="G50" s="51">
        <v>25091.460000000003</v>
      </c>
      <c r="H50" s="51">
        <f>F50-G50</f>
        <v>1068.5399999999972</v>
      </c>
      <c r="I50" s="437">
        <f>G50/F50</f>
        <v>0.95915366972477079</v>
      </c>
      <c r="J50" s="106"/>
      <c r="K50" s="106"/>
      <c r="L50" s="106"/>
      <c r="M50" s="424"/>
    </row>
    <row r="51" spans="1:13" x14ac:dyDescent="0.3">
      <c r="A51" s="126" t="s">
        <v>18</v>
      </c>
      <c r="B51" s="88" t="s">
        <v>562</v>
      </c>
      <c r="C51" s="51">
        <v>0</v>
      </c>
      <c r="D51" s="51">
        <v>0</v>
      </c>
      <c r="E51" s="51">
        <v>0</v>
      </c>
      <c r="F51" s="51">
        <f t="shared" si="26"/>
        <v>0</v>
      </c>
      <c r="G51" s="51">
        <v>0</v>
      </c>
      <c r="H51" s="51">
        <f t="shared" ref="H51:H55" si="27">F51-G51</f>
        <v>0</v>
      </c>
      <c r="I51" s="437">
        <v>0</v>
      </c>
      <c r="J51" s="106">
        <v>50000</v>
      </c>
      <c r="K51" s="106">
        <v>50000</v>
      </c>
      <c r="L51" s="106">
        <v>50000</v>
      </c>
      <c r="M51" s="427" t="s">
        <v>894</v>
      </c>
    </row>
    <row r="52" spans="1:13" x14ac:dyDescent="0.3">
      <c r="A52" s="126" t="s">
        <v>900</v>
      </c>
      <c r="B52" s="88" t="s">
        <v>901</v>
      </c>
      <c r="C52" s="51">
        <v>0</v>
      </c>
      <c r="D52" s="51">
        <v>0</v>
      </c>
      <c r="E52" s="51">
        <v>0</v>
      </c>
      <c r="F52" s="51">
        <f t="shared" si="26"/>
        <v>0</v>
      </c>
      <c r="G52" s="51">
        <v>0</v>
      </c>
      <c r="H52" s="51">
        <f t="shared" si="27"/>
        <v>0</v>
      </c>
      <c r="I52" s="437">
        <v>0</v>
      </c>
      <c r="J52" s="106">
        <v>50000</v>
      </c>
      <c r="K52" s="106">
        <v>50000</v>
      </c>
      <c r="L52" s="106">
        <v>50000</v>
      </c>
      <c r="M52" s="427" t="s">
        <v>894</v>
      </c>
    </row>
    <row r="53" spans="1:13" x14ac:dyDescent="0.3">
      <c r="A53" s="126" t="s">
        <v>19</v>
      </c>
      <c r="B53" s="88" t="s">
        <v>563</v>
      </c>
      <c r="C53" s="51">
        <v>0</v>
      </c>
      <c r="D53" s="51">
        <v>0</v>
      </c>
      <c r="E53" s="51">
        <v>0</v>
      </c>
      <c r="F53" s="51">
        <f t="shared" si="26"/>
        <v>0</v>
      </c>
      <c r="G53" s="51">
        <v>0</v>
      </c>
      <c r="H53" s="51">
        <f t="shared" si="27"/>
        <v>0</v>
      </c>
      <c r="I53" s="437">
        <v>0</v>
      </c>
      <c r="J53" s="106"/>
      <c r="K53" s="106"/>
      <c r="L53" s="106"/>
      <c r="M53" s="427"/>
    </row>
    <row r="54" spans="1:13" x14ac:dyDescent="0.3">
      <c r="A54" s="126" t="s">
        <v>20</v>
      </c>
      <c r="B54" s="88" t="s">
        <v>565</v>
      </c>
      <c r="C54" s="51">
        <v>0</v>
      </c>
      <c r="D54" s="51">
        <v>0</v>
      </c>
      <c r="E54" s="51">
        <v>0</v>
      </c>
      <c r="F54" s="51">
        <f t="shared" si="26"/>
        <v>0</v>
      </c>
      <c r="G54" s="51">
        <v>0</v>
      </c>
      <c r="H54" s="51">
        <f t="shared" si="27"/>
        <v>0</v>
      </c>
      <c r="I54" s="437">
        <v>0</v>
      </c>
      <c r="J54" s="106">
        <v>50000</v>
      </c>
      <c r="K54" s="106">
        <v>0</v>
      </c>
      <c r="L54" s="106">
        <v>0</v>
      </c>
      <c r="M54" s="427" t="s">
        <v>894</v>
      </c>
    </row>
    <row r="55" spans="1:13" x14ac:dyDescent="0.3">
      <c r="A55" s="127" t="s">
        <v>21</v>
      </c>
      <c r="B55" s="88" t="s">
        <v>564</v>
      </c>
      <c r="C55" s="51">
        <v>0</v>
      </c>
      <c r="D55" s="51">
        <v>0</v>
      </c>
      <c r="E55" s="51">
        <v>0</v>
      </c>
      <c r="F55" s="51">
        <f t="shared" si="26"/>
        <v>0</v>
      </c>
      <c r="G55" s="51">
        <v>0</v>
      </c>
      <c r="H55" s="51">
        <f t="shared" si="27"/>
        <v>0</v>
      </c>
      <c r="I55" s="437">
        <v>0</v>
      </c>
      <c r="J55" s="106">
        <v>150000</v>
      </c>
      <c r="K55" s="106">
        <v>150000</v>
      </c>
      <c r="L55" s="106">
        <v>150000</v>
      </c>
      <c r="M55" s="427" t="s">
        <v>894</v>
      </c>
    </row>
    <row r="56" spans="1:13" x14ac:dyDescent="0.3">
      <c r="A56" s="128" t="s">
        <v>22</v>
      </c>
      <c r="B56" s="88" t="s">
        <v>566</v>
      </c>
      <c r="C56" s="51">
        <v>0</v>
      </c>
      <c r="D56" s="51">
        <v>25000</v>
      </c>
      <c r="E56" s="51">
        <v>25000</v>
      </c>
      <c r="F56" s="51">
        <f t="shared" si="26"/>
        <v>25000</v>
      </c>
      <c r="G56" s="51">
        <v>0</v>
      </c>
      <c r="H56" s="51">
        <f t="shared" ref="H56:H59" si="28">F56-G56</f>
        <v>25000</v>
      </c>
      <c r="I56" s="437">
        <v>0</v>
      </c>
      <c r="J56" s="106">
        <v>100000</v>
      </c>
      <c r="K56" s="106">
        <v>100000</v>
      </c>
      <c r="L56" s="106">
        <v>100000</v>
      </c>
      <c r="M56" s="427" t="s">
        <v>894</v>
      </c>
    </row>
    <row r="57" spans="1:13" x14ac:dyDescent="0.3">
      <c r="A57" s="128" t="s">
        <v>23</v>
      </c>
      <c r="B57" s="88" t="s">
        <v>567</v>
      </c>
      <c r="C57" s="51">
        <v>0</v>
      </c>
      <c r="D57" s="51">
        <v>0</v>
      </c>
      <c r="E57" s="51">
        <v>0</v>
      </c>
      <c r="F57" s="51">
        <f t="shared" si="26"/>
        <v>0</v>
      </c>
      <c r="G57" s="51">
        <v>0</v>
      </c>
      <c r="H57" s="51">
        <f t="shared" si="28"/>
        <v>0</v>
      </c>
      <c r="I57" s="437">
        <v>0</v>
      </c>
      <c r="J57" s="106">
        <v>50000</v>
      </c>
      <c r="K57" s="106">
        <v>50000</v>
      </c>
      <c r="L57" s="106">
        <v>50000</v>
      </c>
      <c r="M57" s="427" t="s">
        <v>894</v>
      </c>
    </row>
    <row r="58" spans="1:13" x14ac:dyDescent="0.3">
      <c r="A58" s="128" t="s">
        <v>24</v>
      </c>
      <c r="B58" s="88" t="s">
        <v>568</v>
      </c>
      <c r="C58" s="51">
        <v>0</v>
      </c>
      <c r="D58" s="51">
        <v>0</v>
      </c>
      <c r="E58" s="51">
        <v>0</v>
      </c>
      <c r="F58" s="51">
        <f t="shared" si="26"/>
        <v>0</v>
      </c>
      <c r="G58" s="51">
        <v>0</v>
      </c>
      <c r="H58" s="51">
        <f t="shared" si="28"/>
        <v>0</v>
      </c>
      <c r="I58" s="437">
        <v>0</v>
      </c>
      <c r="J58" s="106">
        <v>50000</v>
      </c>
      <c r="K58" s="106">
        <v>50000</v>
      </c>
      <c r="L58" s="106">
        <v>50000</v>
      </c>
      <c r="M58" s="427" t="s">
        <v>894</v>
      </c>
    </row>
    <row r="59" spans="1:13" x14ac:dyDescent="0.3">
      <c r="A59" s="128" t="s">
        <v>902</v>
      </c>
      <c r="B59" s="88" t="s">
        <v>903</v>
      </c>
      <c r="C59" s="51">
        <v>0</v>
      </c>
      <c r="D59" s="51">
        <v>0</v>
      </c>
      <c r="E59" s="51">
        <v>0</v>
      </c>
      <c r="F59" s="51">
        <f t="shared" si="26"/>
        <v>0</v>
      </c>
      <c r="G59" s="51">
        <v>0</v>
      </c>
      <c r="H59" s="51">
        <f t="shared" si="28"/>
        <v>0</v>
      </c>
      <c r="I59" s="437">
        <v>0</v>
      </c>
      <c r="J59" s="106">
        <v>100000</v>
      </c>
      <c r="K59" s="106">
        <v>50000</v>
      </c>
      <c r="L59" s="106">
        <v>50000</v>
      </c>
      <c r="M59" s="427" t="s">
        <v>894</v>
      </c>
    </row>
    <row r="60" spans="1:13" x14ac:dyDescent="0.3">
      <c r="A60" s="152" t="s">
        <v>25</v>
      </c>
      <c r="B60" s="149" t="s">
        <v>569</v>
      </c>
      <c r="C60" s="150">
        <v>0</v>
      </c>
      <c r="D60" s="150">
        <v>160000</v>
      </c>
      <c r="E60" s="150">
        <f>160000+49839</f>
        <v>209839</v>
      </c>
      <c r="F60" s="150">
        <f>C60+E60</f>
        <v>209839</v>
      </c>
      <c r="G60" s="150">
        <v>101107.51</v>
      </c>
      <c r="H60" s="64">
        <f>F60-G60</f>
        <v>108731.49</v>
      </c>
      <c r="I60" s="438">
        <v>0</v>
      </c>
      <c r="J60" s="151">
        <v>150000</v>
      </c>
      <c r="K60" s="103">
        <v>100000</v>
      </c>
      <c r="L60" s="103">
        <v>100000</v>
      </c>
      <c r="M60" s="428" t="s">
        <v>894</v>
      </c>
    </row>
    <row r="61" spans="1:13" x14ac:dyDescent="0.3">
      <c r="A61" s="130" t="s">
        <v>26</v>
      </c>
      <c r="B61" s="88" t="s">
        <v>570</v>
      </c>
      <c r="C61" s="86">
        <v>0</v>
      </c>
      <c r="D61" s="86">
        <v>112000</v>
      </c>
      <c r="E61" s="86">
        <v>112000</v>
      </c>
      <c r="F61" s="150">
        <f>C61+E61</f>
        <v>112000</v>
      </c>
      <c r="G61" s="150">
        <v>31273.07</v>
      </c>
      <c r="H61" s="72">
        <f>F61-G61</f>
        <v>80726.929999999993</v>
      </c>
      <c r="I61" s="432">
        <v>0</v>
      </c>
      <c r="J61" s="151">
        <v>150000</v>
      </c>
      <c r="K61" s="103">
        <v>100000</v>
      </c>
      <c r="L61" s="103">
        <v>100000</v>
      </c>
      <c r="M61" s="428" t="s">
        <v>894</v>
      </c>
    </row>
    <row r="62" spans="1:13" x14ac:dyDescent="0.3">
      <c r="A62" s="452" t="s">
        <v>478</v>
      </c>
      <c r="B62" s="453"/>
      <c r="C62" s="460">
        <f t="shared" ref="C62:E62" si="29">SUM(C63:C63)</f>
        <v>0</v>
      </c>
      <c r="D62" s="460">
        <f t="shared" si="29"/>
        <v>67320</v>
      </c>
      <c r="E62" s="460">
        <f t="shared" si="29"/>
        <v>67320</v>
      </c>
      <c r="F62" s="460">
        <f>SUM(F63:F63)</f>
        <v>67320</v>
      </c>
      <c r="G62" s="460">
        <f>SUM(G63:G63)</f>
        <v>59067</v>
      </c>
      <c r="H62" s="460">
        <f>SUM(H63:H63)</f>
        <v>8253</v>
      </c>
      <c r="I62" s="450">
        <f t="shared" ref="I62:I68" si="30">G62/F62</f>
        <v>0.8774064171122995</v>
      </c>
      <c r="J62" s="460">
        <f>SUM(J63:J63)</f>
        <v>19999.971830985916</v>
      </c>
      <c r="K62" s="460">
        <f>SUM(K63:K63)</f>
        <v>21999.969014084509</v>
      </c>
      <c r="L62" s="460">
        <f>SUM(L63:L63)</f>
        <v>24199.965915492961</v>
      </c>
      <c r="M62" s="461"/>
    </row>
    <row r="63" spans="1:13" x14ac:dyDescent="0.3">
      <c r="A63" s="131"/>
      <c r="B63" s="88" t="s">
        <v>536</v>
      </c>
      <c r="C63" s="99">
        <v>0</v>
      </c>
      <c r="D63" s="99">
        <v>67320</v>
      </c>
      <c r="E63" s="99">
        <v>67320</v>
      </c>
      <c r="F63" s="99">
        <f>C63+E63</f>
        <v>67320</v>
      </c>
      <c r="G63" s="99">
        <v>59067</v>
      </c>
      <c r="H63" s="99">
        <f>F63-G63</f>
        <v>8253</v>
      </c>
      <c r="I63" s="437">
        <f t="shared" si="30"/>
        <v>0.8774064171122995</v>
      </c>
      <c r="J63" s="103">
        <f>G!E24</f>
        <v>19999.971830985916</v>
      </c>
      <c r="K63" s="103">
        <f>J63*1.1</f>
        <v>21999.969014084509</v>
      </c>
      <c r="L63" s="103">
        <f>K63*1.1</f>
        <v>24199.965915492961</v>
      </c>
      <c r="M63" s="419" t="s">
        <v>927</v>
      </c>
    </row>
    <row r="64" spans="1:13" x14ac:dyDescent="0.3">
      <c r="A64" s="452" t="s">
        <v>479</v>
      </c>
      <c r="B64" s="462"/>
      <c r="C64" s="460">
        <f t="shared" ref="C64:E64" si="31">SUM(C65)</f>
        <v>0</v>
      </c>
      <c r="D64" s="460">
        <f t="shared" si="31"/>
        <v>75785</v>
      </c>
      <c r="E64" s="460">
        <f t="shared" si="31"/>
        <v>75785</v>
      </c>
      <c r="F64" s="460">
        <f>SUM(F65)</f>
        <v>75785</v>
      </c>
      <c r="G64" s="460">
        <f>SUM(G65)</f>
        <v>1841.99</v>
      </c>
      <c r="H64" s="460">
        <f>SUM(H65)</f>
        <v>73943.009999999995</v>
      </c>
      <c r="I64" s="450">
        <f t="shared" si="30"/>
        <v>2.4305469420069933E-2</v>
      </c>
      <c r="J64" s="460">
        <f>J65</f>
        <v>75785</v>
      </c>
      <c r="K64" s="460">
        <f>K65</f>
        <v>83363.5</v>
      </c>
      <c r="L64" s="460">
        <f>L65</f>
        <v>91699.85</v>
      </c>
      <c r="M64" s="461"/>
    </row>
    <row r="65" spans="1:13" x14ac:dyDescent="0.3">
      <c r="A65" s="132"/>
      <c r="B65" s="88" t="s">
        <v>571</v>
      </c>
      <c r="C65" s="51">
        <v>0</v>
      </c>
      <c r="D65" s="51">
        <v>75785</v>
      </c>
      <c r="E65" s="51">
        <v>75785</v>
      </c>
      <c r="F65" s="99">
        <f>C65+E65</f>
        <v>75785</v>
      </c>
      <c r="G65" s="99">
        <v>1841.99</v>
      </c>
      <c r="H65" s="99">
        <f>F65-G65</f>
        <v>73943.009999999995</v>
      </c>
      <c r="I65" s="437">
        <f t="shared" si="30"/>
        <v>2.4305469420069933E-2</v>
      </c>
      <c r="J65" s="103">
        <f>F65</f>
        <v>75785</v>
      </c>
      <c r="K65" s="103">
        <f>J65*1.1</f>
        <v>83363.5</v>
      </c>
      <c r="L65" s="103">
        <f>K65*1.1</f>
        <v>91699.85</v>
      </c>
      <c r="M65" s="419" t="s">
        <v>928</v>
      </c>
    </row>
    <row r="66" spans="1:13" x14ac:dyDescent="0.3">
      <c r="A66" s="452" t="s">
        <v>572</v>
      </c>
      <c r="B66" s="448"/>
      <c r="C66" s="460">
        <f t="shared" ref="C66:E66" si="32">SUM(C67)</f>
        <v>0</v>
      </c>
      <c r="D66" s="460">
        <f t="shared" si="32"/>
        <v>426063</v>
      </c>
      <c r="E66" s="460">
        <f t="shared" si="32"/>
        <v>426063</v>
      </c>
      <c r="F66" s="460">
        <f>SUM(F67)</f>
        <v>426063</v>
      </c>
      <c r="G66" s="460">
        <f>SUM(G67)</f>
        <v>0</v>
      </c>
      <c r="H66" s="460">
        <f>SUM(H67)</f>
        <v>426063</v>
      </c>
      <c r="I66" s="450">
        <f t="shared" si="30"/>
        <v>0</v>
      </c>
      <c r="J66" s="460">
        <f>J67</f>
        <v>0</v>
      </c>
      <c r="K66" s="460">
        <f>K67</f>
        <v>0</v>
      </c>
      <c r="L66" s="460">
        <f>L67</f>
        <v>0</v>
      </c>
      <c r="M66" s="461"/>
    </row>
    <row r="67" spans="1:13" x14ac:dyDescent="0.3">
      <c r="A67" s="133"/>
      <c r="B67" s="88" t="s">
        <v>573</v>
      </c>
      <c r="C67" s="51">
        <v>0</v>
      </c>
      <c r="D67" s="51">
        <v>426063</v>
      </c>
      <c r="E67" s="51">
        <v>426063</v>
      </c>
      <c r="F67" s="99">
        <f>C67+E67</f>
        <v>426063</v>
      </c>
      <c r="G67" s="99">
        <v>0</v>
      </c>
      <c r="H67" s="99">
        <f>F67-G67</f>
        <v>426063</v>
      </c>
      <c r="I67" s="437">
        <f t="shared" si="30"/>
        <v>0</v>
      </c>
      <c r="J67" s="106">
        <v>0</v>
      </c>
      <c r="K67" s="106">
        <f>J67*1.1</f>
        <v>0</v>
      </c>
      <c r="L67" s="106">
        <f>K67*1.1</f>
        <v>0</v>
      </c>
      <c r="M67" s="426" t="s">
        <v>951</v>
      </c>
    </row>
    <row r="68" spans="1:13" s="111" customFormat="1" ht="18" x14ac:dyDescent="0.25">
      <c r="A68" s="134" t="s">
        <v>966</v>
      </c>
      <c r="B68" s="135"/>
      <c r="C68" s="136">
        <f t="shared" ref="C68:E68" si="33">SUM(C66,C64,C62,C37,C35,C30,C28,C19,C4)</f>
        <v>948734.5172</v>
      </c>
      <c r="D68" s="136">
        <f t="shared" si="33"/>
        <v>951168</v>
      </c>
      <c r="E68" s="136">
        <f t="shared" si="33"/>
        <v>1126007</v>
      </c>
      <c r="F68" s="136">
        <f>SUM(F66,F64,F62,F37,F35,F30,F28,F19,F4)</f>
        <v>2074741.5171999999</v>
      </c>
      <c r="G68" s="136">
        <f>SUM(G66,G64,G62,G37,G35,G30,G28,G19,G4)</f>
        <v>612830.69000000006</v>
      </c>
      <c r="H68" s="136">
        <f>SUM(H66,H64,H62,H37,H35,H30,H28,H19,H4)</f>
        <v>1411910.8272000002</v>
      </c>
      <c r="I68" s="440">
        <f t="shared" si="30"/>
        <v>0.29537688667215539</v>
      </c>
      <c r="J68" s="136">
        <f>SUM(J66,J64,J62,J37,J35,J30,J28,J19,J4)</f>
        <v>2756015.9905840759</v>
      </c>
      <c r="K68" s="136">
        <f>SUM(K66,K64,K62,K37,K35,K30,K28,K19,K4)</f>
        <v>2301617.5896424837</v>
      </c>
      <c r="L68" s="136">
        <f>SUM(L66,L64,L62,L37,L35,L30,L28,L19,L4)</f>
        <v>2456779.3486067317</v>
      </c>
      <c r="M68" s="137"/>
    </row>
    <row r="69" spans="1:13" x14ac:dyDescent="0.3">
      <c r="I69" s="439"/>
    </row>
    <row r="70" spans="1:13" ht="18" x14ac:dyDescent="0.3">
      <c r="A70" s="134" t="s">
        <v>967</v>
      </c>
      <c r="B70" s="135"/>
      <c r="C70" s="136">
        <f t="shared" ref="C70:E70" si="34">C68-C67</f>
        <v>948734.5172</v>
      </c>
      <c r="D70" s="136">
        <f t="shared" si="34"/>
        <v>525105</v>
      </c>
      <c r="E70" s="136">
        <f t="shared" si="34"/>
        <v>699944</v>
      </c>
      <c r="F70" s="136">
        <f>F68-F67</f>
        <v>1648678.5171999999</v>
      </c>
      <c r="G70" s="136">
        <f>G68</f>
        <v>612830.69000000006</v>
      </c>
      <c r="H70" s="136">
        <f>F70-G70</f>
        <v>1035847.8271999998</v>
      </c>
      <c r="I70" s="440">
        <f>G70/F70</f>
        <v>0.37171024163084793</v>
      </c>
      <c r="J70" s="136">
        <f>J68-J67</f>
        <v>2756015.9905840759</v>
      </c>
      <c r="K70" s="136">
        <f>K68-K67</f>
        <v>2301617.5896424837</v>
      </c>
      <c r="L70" s="136">
        <f>L68-L67</f>
        <v>2456779.3486067317</v>
      </c>
      <c r="M70" s="137"/>
    </row>
    <row r="71" spans="1:13" ht="17.25" thickBot="1" x14ac:dyDescent="0.35"/>
    <row r="72" spans="1:13" x14ac:dyDescent="0.3">
      <c r="E72" s="45"/>
      <c r="G72" s="441" t="s">
        <v>632</v>
      </c>
      <c r="H72" s="442"/>
    </row>
    <row r="73" spans="1:13" x14ac:dyDescent="0.3">
      <c r="G73" s="443" t="s">
        <v>964</v>
      </c>
      <c r="H73" s="445">
        <f>SUM(G64,G62,G28,G19,G4)/G68</f>
        <v>0.64499563492813972</v>
      </c>
    </row>
    <row r="74" spans="1:13" ht="17.25" thickBot="1" x14ac:dyDescent="0.35">
      <c r="G74" s="444" t="s">
        <v>965</v>
      </c>
      <c r="H74" s="446">
        <f>SUM(G30,G37)/G68</f>
        <v>0.35500436507186017</v>
      </c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14" sqref="A14:G16"/>
    </sheetView>
  </sheetViews>
  <sheetFormatPr defaultColWidth="8.85546875" defaultRowHeight="16.5" x14ac:dyDescent="0.3"/>
  <cols>
    <col min="1" max="1" width="46.140625" style="43" customWidth="1"/>
    <col min="2" max="2" width="8.85546875" style="43" customWidth="1"/>
    <col min="3" max="6" width="15.7109375" style="43" customWidth="1"/>
    <col min="7" max="7" width="73.85546875" style="47" customWidth="1"/>
    <col min="8" max="16384" width="8.85546875" style="43"/>
  </cols>
  <sheetData>
    <row r="1" spans="1:8" ht="20.25" x14ac:dyDescent="0.3">
      <c r="A1" s="42" t="s">
        <v>480</v>
      </c>
      <c r="C1" s="44"/>
      <c r="D1" s="44"/>
      <c r="E1" s="44"/>
      <c r="F1" s="44"/>
    </row>
    <row r="3" spans="1:8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8" x14ac:dyDescent="0.3">
      <c r="A4" s="58" t="s">
        <v>0</v>
      </c>
      <c r="B4" s="59"/>
      <c r="C4" s="60">
        <f>SUM(C5:C6)</f>
        <v>842.40000000000009</v>
      </c>
      <c r="D4" s="60">
        <f>SUM(D5:D6)</f>
        <v>1602.7714285714287</v>
      </c>
      <c r="E4" s="60">
        <f>SUM(E5:E6)</f>
        <v>0</v>
      </c>
      <c r="F4" s="60">
        <f>SUM(F5:F6)</f>
        <v>0</v>
      </c>
      <c r="G4" s="61"/>
    </row>
    <row r="5" spans="1:8" x14ac:dyDescent="0.3">
      <c r="A5" s="74" t="s">
        <v>500</v>
      </c>
      <c r="B5" s="67" t="s">
        <v>508</v>
      </c>
      <c r="C5" s="68">
        <v>842.40000000000009</v>
      </c>
      <c r="D5" s="104">
        <f>F22</f>
        <v>1602.7714285714287</v>
      </c>
      <c r="E5" s="104"/>
      <c r="F5" s="104"/>
      <c r="G5" s="69" t="s">
        <v>502</v>
      </c>
    </row>
    <row r="6" spans="1:8" x14ac:dyDescent="0.3">
      <c r="A6" s="77"/>
      <c r="B6" s="71" t="s">
        <v>508</v>
      </c>
      <c r="C6" s="72"/>
      <c r="D6" s="105"/>
      <c r="E6" s="105"/>
      <c r="F6" s="105"/>
      <c r="G6" s="73" t="s">
        <v>523</v>
      </c>
      <c r="H6" s="45"/>
    </row>
    <row r="8" spans="1:8" x14ac:dyDescent="0.3">
      <c r="A8" s="341" t="s">
        <v>815</v>
      </c>
      <c r="B8" s="341"/>
      <c r="C8" s="341"/>
      <c r="D8" s="341"/>
      <c r="E8" s="341"/>
      <c r="F8" s="341"/>
      <c r="G8" s="341"/>
    </row>
    <row r="10" spans="1:8" x14ac:dyDescent="0.3">
      <c r="A10" s="369" t="s">
        <v>864</v>
      </c>
      <c r="B10" s="369">
        <v>395.01</v>
      </c>
    </row>
    <row r="11" spans="1:8" x14ac:dyDescent="0.3">
      <c r="A11" s="369" t="s">
        <v>856</v>
      </c>
      <c r="B11" s="369">
        <v>8.07</v>
      </c>
    </row>
    <row r="12" spans="1:8" x14ac:dyDescent="0.3">
      <c r="A12" s="370" t="s">
        <v>814</v>
      </c>
      <c r="B12" s="371">
        <v>406.5</v>
      </c>
    </row>
    <row r="14" spans="1:8" x14ac:dyDescent="0.3">
      <c r="A14" s="359" t="s">
        <v>634</v>
      </c>
      <c r="B14" s="371">
        <f>B12/7</f>
        <v>58.071428571428569</v>
      </c>
    </row>
    <row r="16" spans="1:8" x14ac:dyDescent="0.3">
      <c r="A16" s="155" t="s">
        <v>632</v>
      </c>
      <c r="B16" s="155"/>
      <c r="C16" s="166"/>
      <c r="D16" s="155"/>
      <c r="E16" s="166"/>
      <c r="F16" s="166" t="s">
        <v>601</v>
      </c>
      <c r="G16" s="163"/>
    </row>
    <row r="18" spans="1:6" x14ac:dyDescent="0.3">
      <c r="A18" s="43" t="s">
        <v>865</v>
      </c>
      <c r="B18" s="369">
        <f>B14</f>
        <v>58.071428571428569</v>
      </c>
      <c r="F18" s="369">
        <f>B18*12</f>
        <v>696.85714285714289</v>
      </c>
    </row>
    <row r="19" spans="1:6" x14ac:dyDescent="0.3">
      <c r="A19" s="43" t="s">
        <v>865</v>
      </c>
      <c r="B19" s="369">
        <f>B14</f>
        <v>58.071428571428569</v>
      </c>
      <c r="F19" s="369">
        <f>B19*12</f>
        <v>696.85714285714289</v>
      </c>
    </row>
    <row r="20" spans="1:6" x14ac:dyDescent="0.3">
      <c r="A20" s="43" t="s">
        <v>866</v>
      </c>
      <c r="F20" s="369">
        <f>SUM(F18:F19)*0.15</f>
        <v>209.05714285714285</v>
      </c>
    </row>
    <row r="22" spans="1:6" ht="17.25" thickBot="1" x14ac:dyDescent="0.35">
      <c r="F22" s="372">
        <f>SUM(F18:F21)</f>
        <v>1602.7714285714287</v>
      </c>
    </row>
    <row r="23" spans="1:6" ht="17.25" thickTop="1" x14ac:dyDescent="0.3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Normal="100" workbookViewId="0">
      <pane xSplit="7" ySplit="3" topLeftCell="H9" activePane="bottomRight" state="frozen"/>
      <selection pane="topRight" activeCell="H1" sqref="H1"/>
      <selection pane="bottomLeft" activeCell="A4" sqref="A4"/>
      <selection pane="bottomRight" activeCell="D22" sqref="D22"/>
    </sheetView>
  </sheetViews>
  <sheetFormatPr defaultColWidth="8.85546875" defaultRowHeight="16.5" x14ac:dyDescent="0.3"/>
  <cols>
    <col min="1" max="1" width="46.140625" style="43" customWidth="1"/>
    <col min="2" max="2" width="8.85546875" style="43" customWidth="1"/>
    <col min="3" max="6" width="15.7109375" style="43" customWidth="1"/>
    <col min="7" max="7" width="73.85546875" style="47" customWidth="1"/>
    <col min="8" max="16384" width="8.85546875" style="43"/>
  </cols>
  <sheetData>
    <row r="1" spans="1:7" ht="20.25" x14ac:dyDescent="0.3">
      <c r="A1" s="42" t="s">
        <v>480</v>
      </c>
      <c r="C1" s="44"/>
      <c r="D1" s="44"/>
      <c r="E1" s="44"/>
      <c r="F1" s="44"/>
    </row>
    <row r="3" spans="1:7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7" x14ac:dyDescent="0.3">
      <c r="A4" s="58" t="s">
        <v>0</v>
      </c>
      <c r="B4" s="59"/>
      <c r="C4" s="60">
        <f>SUM(C5:C5)</f>
        <v>2518</v>
      </c>
      <c r="D4" s="60">
        <f>SUM(D5:D5)</f>
        <v>5229.8724466800813</v>
      </c>
      <c r="E4" s="60">
        <f>SUM(E5:E5)</f>
        <v>0</v>
      </c>
      <c r="F4" s="60">
        <f>SUM(F5:F5)</f>
        <v>0</v>
      </c>
      <c r="G4" s="61"/>
    </row>
    <row r="5" spans="1:7" x14ac:dyDescent="0.3">
      <c r="A5" s="62" t="s">
        <v>556</v>
      </c>
      <c r="B5" s="63" t="s">
        <v>515</v>
      </c>
      <c r="C5" s="64">
        <v>2518</v>
      </c>
      <c r="D5" s="103">
        <f>F21</f>
        <v>5229.8724466800813</v>
      </c>
      <c r="E5" s="103"/>
      <c r="F5" s="103"/>
      <c r="G5" s="65" t="s">
        <v>499</v>
      </c>
    </row>
    <row r="7" spans="1:7" x14ac:dyDescent="0.3">
      <c r="A7" s="341" t="s">
        <v>815</v>
      </c>
      <c r="B7" s="341"/>
      <c r="C7" s="341"/>
      <c r="D7" s="341"/>
      <c r="E7" s="341"/>
      <c r="F7" s="341"/>
      <c r="G7" s="341"/>
    </row>
    <row r="8" spans="1:7" x14ac:dyDescent="0.3">
      <c r="A8" s="373" t="s">
        <v>867</v>
      </c>
      <c r="B8" s="373">
        <v>134.68</v>
      </c>
    </row>
    <row r="9" spans="1:7" x14ac:dyDescent="0.3">
      <c r="A9" s="373" t="s">
        <v>868</v>
      </c>
      <c r="B9" s="373">
        <v>869.97</v>
      </c>
    </row>
    <row r="10" spans="1:7" x14ac:dyDescent="0.3">
      <c r="A10" s="374" t="s">
        <v>814</v>
      </c>
      <c r="B10" s="375">
        <v>1003.41</v>
      </c>
    </row>
    <row r="12" spans="1:7" x14ac:dyDescent="0.3">
      <c r="A12" s="359" t="s">
        <v>634</v>
      </c>
      <c r="B12" s="371">
        <f>B10/7</f>
        <v>143.34428571428572</v>
      </c>
    </row>
    <row r="14" spans="1:7" x14ac:dyDescent="0.3">
      <c r="A14" s="155" t="s">
        <v>632</v>
      </c>
      <c r="B14" s="155"/>
      <c r="C14" s="166" t="s">
        <v>869</v>
      </c>
      <c r="D14" s="155"/>
      <c r="E14" s="166"/>
      <c r="F14" s="166" t="s">
        <v>601</v>
      </c>
      <c r="G14" s="163"/>
    </row>
    <row r="16" spans="1:7" x14ac:dyDescent="0.3">
      <c r="A16" s="43" t="s">
        <v>870</v>
      </c>
      <c r="C16" s="376">
        <f>B9/7</f>
        <v>124.28142857142858</v>
      </c>
      <c r="F16" s="376">
        <f>C16*12</f>
        <v>1491.3771428571429</v>
      </c>
    </row>
    <row r="17" spans="1:6" x14ac:dyDescent="0.3">
      <c r="A17" s="43" t="s">
        <v>871</v>
      </c>
      <c r="C17" s="376">
        <f>1800000/14200</f>
        <v>126.7605633802817</v>
      </c>
      <c r="F17" s="376">
        <f>(C17*13)</f>
        <v>1647.8873239436621</v>
      </c>
    </row>
    <row r="18" spans="1:6" x14ac:dyDescent="0.3">
      <c r="A18" s="43" t="s">
        <v>879</v>
      </c>
      <c r="C18" s="355">
        <v>15000000</v>
      </c>
      <c r="F18" s="382">
        <f>C18/14200</f>
        <v>1056.338028169014</v>
      </c>
    </row>
    <row r="19" spans="1:6" x14ac:dyDescent="0.3">
      <c r="A19" s="43" t="s">
        <v>880</v>
      </c>
      <c r="C19" s="355">
        <f>4000000*2</f>
        <v>8000000</v>
      </c>
      <c r="F19" s="382">
        <f>C19/14200</f>
        <v>563.38028169014081</v>
      </c>
    </row>
    <row r="20" spans="1:6" x14ac:dyDescent="0.3">
      <c r="A20" s="43" t="s">
        <v>866</v>
      </c>
      <c r="F20" s="376">
        <f>SUM(F16:F17)*0.15</f>
        <v>470.88967002012078</v>
      </c>
    </row>
    <row r="21" spans="1:6" ht="17.25" thickBot="1" x14ac:dyDescent="0.35">
      <c r="F21" s="372">
        <f>SUM(F16:F20)</f>
        <v>5229.8724466800813</v>
      </c>
    </row>
    <row r="22" spans="1:6" ht="17.25" thickTop="1" x14ac:dyDescent="0.3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workbookViewId="0">
      <pane xSplit="7" ySplit="3" topLeftCell="H7" activePane="bottomRight" state="frozen"/>
      <selection pane="topRight" activeCell="H1" sqref="H1"/>
      <selection pane="bottomLeft" activeCell="A4" sqref="A4"/>
      <selection pane="bottomRight" activeCell="C18" sqref="C18:C19"/>
    </sheetView>
  </sheetViews>
  <sheetFormatPr defaultColWidth="8.85546875" defaultRowHeight="16.5" x14ac:dyDescent="0.3"/>
  <cols>
    <col min="1" max="1" width="62.28515625" style="43" customWidth="1"/>
    <col min="2" max="2" width="8.85546875" style="43" customWidth="1"/>
    <col min="3" max="6" width="15.7109375" style="43" customWidth="1"/>
    <col min="7" max="7" width="73.85546875" style="47" customWidth="1"/>
    <col min="8" max="16384" width="8.85546875" style="43"/>
  </cols>
  <sheetData>
    <row r="1" spans="1:7" ht="20.25" x14ac:dyDescent="0.3">
      <c r="A1" s="42" t="s">
        <v>480</v>
      </c>
      <c r="C1" s="44"/>
      <c r="D1" s="44"/>
      <c r="E1" s="44"/>
      <c r="F1" s="44"/>
    </row>
    <row r="3" spans="1:7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7" x14ac:dyDescent="0.3">
      <c r="A4" s="58" t="s">
        <v>0</v>
      </c>
      <c r="B4" s="59"/>
      <c r="C4" s="60">
        <f>SUM(C5:C6)</f>
        <v>792</v>
      </c>
      <c r="D4" s="60">
        <f>SUM(D5:D6)</f>
        <v>4800</v>
      </c>
      <c r="E4" s="60">
        <f>SUM(E5:E6)</f>
        <v>0</v>
      </c>
      <c r="F4" s="60">
        <f>SUM(F5:F6)</f>
        <v>0</v>
      </c>
      <c r="G4" s="61"/>
    </row>
    <row r="5" spans="1:7" x14ac:dyDescent="0.3">
      <c r="A5" s="66" t="s">
        <v>5</v>
      </c>
      <c r="B5" s="67" t="s">
        <v>516</v>
      </c>
      <c r="C5" s="68">
        <v>792</v>
      </c>
      <c r="D5" s="104">
        <f>F20</f>
        <v>4800</v>
      </c>
      <c r="E5" s="104"/>
      <c r="F5" s="104"/>
      <c r="G5" s="69" t="s">
        <v>487</v>
      </c>
    </row>
    <row r="6" spans="1:7" x14ac:dyDescent="0.3">
      <c r="A6" s="70"/>
      <c r="B6" s="71" t="s">
        <v>516</v>
      </c>
      <c r="C6" s="72"/>
      <c r="D6" s="105"/>
      <c r="E6" s="105"/>
      <c r="F6" s="105"/>
      <c r="G6" s="73" t="s">
        <v>505</v>
      </c>
    </row>
    <row r="8" spans="1:7" x14ac:dyDescent="0.3">
      <c r="A8" s="341" t="s">
        <v>815</v>
      </c>
      <c r="B8" s="341"/>
      <c r="C8" s="341"/>
      <c r="D8" s="341"/>
      <c r="E8" s="341"/>
      <c r="F8" s="341"/>
      <c r="G8" s="341"/>
    </row>
    <row r="9" spans="1:7" x14ac:dyDescent="0.3">
      <c r="A9" s="379" t="s">
        <v>5</v>
      </c>
      <c r="B9" s="379">
        <v>13.13</v>
      </c>
    </row>
    <row r="10" spans="1:7" x14ac:dyDescent="0.3">
      <c r="A10" s="379" t="s">
        <v>872</v>
      </c>
      <c r="B10" s="379">
        <v>609.6</v>
      </c>
    </row>
    <row r="11" spans="1:7" x14ac:dyDescent="0.3">
      <c r="A11" s="379" t="s">
        <v>873</v>
      </c>
      <c r="B11" s="379">
        <v>65.5</v>
      </c>
    </row>
    <row r="12" spans="1:7" x14ac:dyDescent="0.3">
      <c r="A12" s="379" t="s">
        <v>813</v>
      </c>
      <c r="B12" s="379">
        <v>32.58</v>
      </c>
    </row>
    <row r="13" spans="1:7" x14ac:dyDescent="0.3">
      <c r="A13" s="380" t="s">
        <v>814</v>
      </c>
      <c r="B13" s="381">
        <f>SUM(B9:B12)</f>
        <v>720.81000000000006</v>
      </c>
    </row>
    <row r="14" spans="1:7" x14ac:dyDescent="0.3">
      <c r="A14" s="359" t="s">
        <v>634</v>
      </c>
      <c r="B14" s="377">
        <f>B13/7</f>
        <v>102.97285714285715</v>
      </c>
    </row>
    <row r="16" spans="1:7" x14ac:dyDescent="0.3">
      <c r="A16" s="155" t="s">
        <v>632</v>
      </c>
      <c r="B16" s="155"/>
      <c r="C16" s="166" t="s">
        <v>869</v>
      </c>
      <c r="D16" s="155"/>
      <c r="E16" s="166"/>
      <c r="F16" s="166" t="s">
        <v>601</v>
      </c>
      <c r="G16" s="163"/>
    </row>
    <row r="18" spans="1:6" x14ac:dyDescent="0.3">
      <c r="A18" s="43" t="s">
        <v>875</v>
      </c>
      <c r="C18" s="379">
        <v>150</v>
      </c>
      <c r="F18" s="164">
        <f>C18*12</f>
        <v>1800</v>
      </c>
    </row>
    <row r="19" spans="1:6" x14ac:dyDescent="0.3">
      <c r="A19" s="43" t="s">
        <v>874</v>
      </c>
      <c r="C19" s="379">
        <f>100+150</f>
        <v>250</v>
      </c>
      <c r="F19" s="164">
        <f>C19*12</f>
        <v>3000</v>
      </c>
    </row>
    <row r="20" spans="1:6" ht="17.25" thickBot="1" x14ac:dyDescent="0.35">
      <c r="C20" s="164"/>
      <c r="F20" s="172">
        <f>SUM(F18:F19)</f>
        <v>4800</v>
      </c>
    </row>
    <row r="21" spans="1:6" ht="17.25" thickTop="1" x14ac:dyDescent="0.3"/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20" sqref="A20"/>
    </sheetView>
  </sheetViews>
  <sheetFormatPr defaultColWidth="8.85546875" defaultRowHeight="16.5" x14ac:dyDescent="0.3"/>
  <cols>
    <col min="1" max="1" width="46.140625" style="43" customWidth="1"/>
    <col min="2" max="2" width="8.85546875" style="43" customWidth="1"/>
    <col min="3" max="6" width="15.7109375" style="43" customWidth="1"/>
    <col min="7" max="7" width="73.85546875" style="47" customWidth="1"/>
    <col min="8" max="16384" width="8.85546875" style="43"/>
  </cols>
  <sheetData>
    <row r="1" spans="1:7" ht="20.25" x14ac:dyDescent="0.3">
      <c r="A1" s="42" t="s">
        <v>480</v>
      </c>
      <c r="C1" s="44"/>
      <c r="D1" s="44"/>
      <c r="E1" s="44"/>
      <c r="F1" s="44"/>
    </row>
    <row r="3" spans="1:7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7" x14ac:dyDescent="0.3">
      <c r="A4" s="58" t="s">
        <v>0</v>
      </c>
      <c r="B4" s="59"/>
      <c r="C4" s="60">
        <f>SUM(C5:C5)</f>
        <v>10247</v>
      </c>
      <c r="D4" s="60">
        <f>SUM(D5:D5)</f>
        <v>6000</v>
      </c>
      <c r="E4" s="60">
        <f>SUM(E5:E5)</f>
        <v>0</v>
      </c>
      <c r="F4" s="60">
        <f>SUM(F5:F5)</f>
        <v>0</v>
      </c>
      <c r="G4" s="61"/>
    </row>
    <row r="5" spans="1:7" x14ac:dyDescent="0.3">
      <c r="A5" s="62" t="s">
        <v>518</v>
      </c>
      <c r="B5" s="63" t="s">
        <v>517</v>
      </c>
      <c r="C5" s="64">
        <v>10247</v>
      </c>
      <c r="D5" s="103">
        <v>6000</v>
      </c>
      <c r="E5" s="103"/>
      <c r="F5" s="103"/>
      <c r="G5" s="65" t="s">
        <v>491</v>
      </c>
    </row>
    <row r="7" spans="1:7" x14ac:dyDescent="0.3">
      <c r="A7" s="341" t="s">
        <v>815</v>
      </c>
      <c r="B7" s="341"/>
      <c r="C7" s="341"/>
      <c r="D7" s="341"/>
      <c r="E7" s="341"/>
      <c r="F7" s="341"/>
      <c r="G7" s="341"/>
    </row>
    <row r="9" spans="1:7" x14ac:dyDescent="0.3">
      <c r="A9" s="382" t="s">
        <v>873</v>
      </c>
      <c r="B9" s="382">
        <v>1117.6099999999999</v>
      </c>
    </row>
    <row r="10" spans="1:7" x14ac:dyDescent="0.3">
      <c r="A10" s="382" t="s">
        <v>859</v>
      </c>
      <c r="B10" s="382">
        <v>21.15</v>
      </c>
    </row>
    <row r="11" spans="1:7" x14ac:dyDescent="0.3">
      <c r="A11" s="382" t="s">
        <v>877</v>
      </c>
      <c r="B11" s="382">
        <v>88.48</v>
      </c>
    </row>
    <row r="12" spans="1:7" x14ac:dyDescent="0.3">
      <c r="A12" s="383" t="s">
        <v>814</v>
      </c>
      <c r="B12" s="384">
        <f>SUM(B9:B11)</f>
        <v>1227.24</v>
      </c>
    </row>
    <row r="15" spans="1:7" x14ac:dyDescent="0.3">
      <c r="A15" s="359" t="s">
        <v>634</v>
      </c>
      <c r="B15" s="381">
        <f>B11/12</f>
        <v>7.373333333333334</v>
      </c>
    </row>
    <row r="17" spans="1:7" x14ac:dyDescent="0.3">
      <c r="A17" s="155" t="s">
        <v>632</v>
      </c>
      <c r="B17" s="155"/>
      <c r="C17" s="166" t="s">
        <v>869</v>
      </c>
      <c r="D17" s="155"/>
      <c r="E17" s="166"/>
      <c r="F17" s="166" t="s">
        <v>601</v>
      </c>
      <c r="G17" s="163"/>
    </row>
    <row r="19" spans="1:7" x14ac:dyDescent="0.3">
      <c r="A19" s="43" t="s">
        <v>953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F17" sqref="F17"/>
    </sheetView>
  </sheetViews>
  <sheetFormatPr defaultColWidth="8.85546875" defaultRowHeight="16.5" x14ac:dyDescent="0.3"/>
  <cols>
    <col min="1" max="1" width="46.140625" style="43" customWidth="1"/>
    <col min="2" max="2" width="8.85546875" style="43" customWidth="1"/>
    <col min="3" max="6" width="15.7109375" style="43" customWidth="1"/>
    <col min="7" max="7" width="73.85546875" style="47" customWidth="1"/>
    <col min="8" max="16384" width="8.85546875" style="43"/>
  </cols>
  <sheetData>
    <row r="1" spans="1:7" ht="20.25" x14ac:dyDescent="0.3">
      <c r="A1" s="42" t="s">
        <v>480</v>
      </c>
      <c r="C1" s="44"/>
      <c r="D1" s="44"/>
      <c r="E1" s="44"/>
      <c r="F1" s="44"/>
    </row>
    <row r="3" spans="1:7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7" x14ac:dyDescent="0.3">
      <c r="A4" s="58" t="s">
        <v>0</v>
      </c>
      <c r="B4" s="59"/>
      <c r="C4" s="60">
        <f>SUM(C5:C6)</f>
        <v>2000</v>
      </c>
      <c r="D4" s="60">
        <f>SUM(D5:D6)</f>
        <v>4800</v>
      </c>
      <c r="E4" s="60">
        <f>SUM(E5:E6)</f>
        <v>0</v>
      </c>
      <c r="F4" s="60">
        <f>SUM(F5:F6)</f>
        <v>0</v>
      </c>
      <c r="G4" s="61"/>
    </row>
    <row r="5" spans="1:7" x14ac:dyDescent="0.3">
      <c r="A5" s="66" t="s">
        <v>6</v>
      </c>
      <c r="B5" s="67" t="s">
        <v>519</v>
      </c>
      <c r="C5" s="68">
        <v>2000</v>
      </c>
      <c r="D5" s="104">
        <f>F20</f>
        <v>4800</v>
      </c>
      <c r="E5" s="104"/>
      <c r="F5" s="104"/>
      <c r="G5" s="69" t="s">
        <v>526</v>
      </c>
    </row>
    <row r="6" spans="1:7" x14ac:dyDescent="0.3">
      <c r="A6" s="70"/>
      <c r="B6" s="71" t="s">
        <v>519</v>
      </c>
      <c r="C6" s="72"/>
      <c r="D6" s="105"/>
      <c r="E6" s="105"/>
      <c r="F6" s="105"/>
      <c r="G6" s="73" t="s">
        <v>527</v>
      </c>
    </row>
    <row r="8" spans="1:7" x14ac:dyDescent="0.3">
      <c r="A8" s="341" t="s">
        <v>815</v>
      </c>
      <c r="B8" s="341"/>
      <c r="C8" s="341"/>
      <c r="D8" s="341"/>
      <c r="E8" s="341"/>
      <c r="F8" s="341"/>
      <c r="G8" s="341"/>
    </row>
    <row r="10" spans="1:7" x14ac:dyDescent="0.3">
      <c r="A10" s="385" t="s">
        <v>881</v>
      </c>
      <c r="B10" s="385">
        <v>999.12</v>
      </c>
    </row>
    <row r="11" spans="1:7" x14ac:dyDescent="0.3">
      <c r="A11" s="386" t="s">
        <v>814</v>
      </c>
      <c r="B11" s="387">
        <f>SUM(B10:B10)</f>
        <v>999.12</v>
      </c>
    </row>
    <row r="13" spans="1:7" x14ac:dyDescent="0.3">
      <c r="A13" s="359" t="s">
        <v>634</v>
      </c>
      <c r="B13" s="384">
        <f>B11/7</f>
        <v>142.73142857142858</v>
      </c>
      <c r="C13" s="164">
        <f>B13*12</f>
        <v>1712.777142857143</v>
      </c>
    </row>
    <row r="15" spans="1:7" x14ac:dyDescent="0.3">
      <c r="A15" s="155" t="s">
        <v>632</v>
      </c>
      <c r="B15" s="155"/>
      <c r="C15" s="166" t="s">
        <v>869</v>
      </c>
      <c r="D15" s="155"/>
      <c r="E15" s="166"/>
      <c r="F15" s="166" t="s">
        <v>601</v>
      </c>
      <c r="G15" s="163"/>
    </row>
    <row r="17" spans="1:6" x14ac:dyDescent="0.3">
      <c r="A17" s="43" t="s">
        <v>882</v>
      </c>
      <c r="C17" s="385">
        <v>200</v>
      </c>
      <c r="F17" s="385">
        <f>C17*12</f>
        <v>2400</v>
      </c>
    </row>
    <row r="18" spans="1:6" x14ac:dyDescent="0.3">
      <c r="A18" s="43" t="s">
        <v>883</v>
      </c>
      <c r="C18" s="385">
        <v>200</v>
      </c>
      <c r="F18" s="385">
        <f>C18*12</f>
        <v>2400</v>
      </c>
    </row>
    <row r="20" spans="1:6" ht="17.25" thickBot="1" x14ac:dyDescent="0.35">
      <c r="F20" s="378">
        <f>SUM(F17:F19)</f>
        <v>4800</v>
      </c>
    </row>
    <row r="21" spans="1:6" ht="17.25" thickTop="1" x14ac:dyDescent="0.3"/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workbookViewId="0">
      <pane xSplit="7" ySplit="3" topLeftCell="XEW4" activePane="bottomRight" state="frozen"/>
      <selection pane="topRight" activeCell="H1" sqref="H1"/>
      <selection pane="bottomLeft" activeCell="A4" sqref="A4"/>
      <selection pane="bottomRight" activeCell="F20" sqref="F20:F21"/>
    </sheetView>
  </sheetViews>
  <sheetFormatPr defaultColWidth="8.85546875" defaultRowHeight="16.5" x14ac:dyDescent="0.3"/>
  <cols>
    <col min="1" max="1" width="46.140625" style="43" customWidth="1"/>
    <col min="2" max="2" width="8.85546875" style="43" customWidth="1"/>
    <col min="3" max="6" width="15.7109375" style="43" customWidth="1"/>
    <col min="7" max="7" width="73.85546875" style="47" customWidth="1"/>
    <col min="8" max="16384" width="8.85546875" style="43"/>
  </cols>
  <sheetData>
    <row r="1" spans="1:7" ht="20.25" x14ac:dyDescent="0.3">
      <c r="A1" s="42" t="s">
        <v>480</v>
      </c>
      <c r="C1" s="44"/>
      <c r="D1" s="44"/>
      <c r="E1" s="44"/>
      <c r="F1" s="44"/>
    </row>
    <row r="3" spans="1:7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7" x14ac:dyDescent="0.3">
      <c r="A4" s="58" t="s">
        <v>0</v>
      </c>
      <c r="B4" s="59"/>
      <c r="C4" s="60">
        <f>SUM(C5:C7)</f>
        <v>2565.5</v>
      </c>
      <c r="D4" s="60">
        <f>SUM(D5:D7)</f>
        <v>8700</v>
      </c>
      <c r="E4" s="60">
        <f>SUM(E5:E7)</f>
        <v>0</v>
      </c>
      <c r="F4" s="60">
        <f>SUM(F5:F7)</f>
        <v>0</v>
      </c>
      <c r="G4" s="61"/>
    </row>
    <row r="5" spans="1:7" x14ac:dyDescent="0.3">
      <c r="A5" s="78" t="s">
        <v>7</v>
      </c>
      <c r="B5" s="67" t="s">
        <v>520</v>
      </c>
      <c r="C5" s="68">
        <v>2565.5</v>
      </c>
      <c r="D5" s="104">
        <f>F23</f>
        <v>8700</v>
      </c>
      <c r="E5" s="104"/>
      <c r="F5" s="104"/>
      <c r="G5" s="69" t="s">
        <v>496</v>
      </c>
    </row>
    <row r="6" spans="1:7" x14ac:dyDescent="0.3">
      <c r="A6" s="79"/>
      <c r="B6" s="48" t="s">
        <v>520</v>
      </c>
      <c r="C6" s="51"/>
      <c r="D6" s="106"/>
      <c r="E6" s="106"/>
      <c r="F6" s="106"/>
      <c r="G6" s="76" t="s">
        <v>497</v>
      </c>
    </row>
    <row r="7" spans="1:7" x14ac:dyDescent="0.3">
      <c r="A7" s="79"/>
      <c r="B7" s="48" t="s">
        <v>520</v>
      </c>
      <c r="C7" s="51"/>
      <c r="D7" s="106"/>
      <c r="E7" s="106"/>
      <c r="F7" s="106"/>
      <c r="G7" s="76" t="s">
        <v>498</v>
      </c>
    </row>
    <row r="10" spans="1:7" x14ac:dyDescent="0.3">
      <c r="A10" s="341" t="s">
        <v>815</v>
      </c>
      <c r="B10" s="341"/>
      <c r="C10" s="341"/>
      <c r="D10" s="341" t="s">
        <v>869</v>
      </c>
      <c r="E10" s="341"/>
      <c r="F10" s="341"/>
      <c r="G10" s="341"/>
    </row>
    <row r="11" spans="1:7" x14ac:dyDescent="0.3">
      <c r="A11" s="389" t="s">
        <v>873</v>
      </c>
      <c r="B11" s="389">
        <v>7.05</v>
      </c>
      <c r="D11" s="389">
        <f>B11/7</f>
        <v>1.0071428571428571</v>
      </c>
    </row>
    <row r="12" spans="1:7" x14ac:dyDescent="0.3">
      <c r="A12" s="389" t="s">
        <v>884</v>
      </c>
      <c r="B12" s="389">
        <v>3161.67</v>
      </c>
      <c r="D12" s="389">
        <f>B12/7</f>
        <v>451.66714285714289</v>
      </c>
    </row>
    <row r="13" spans="1:7" x14ac:dyDescent="0.3">
      <c r="A13" s="389" t="s">
        <v>885</v>
      </c>
      <c r="B13" s="389">
        <v>704.26</v>
      </c>
      <c r="D13" s="389">
        <f>B13/7</f>
        <v>100.60857142857142</v>
      </c>
    </row>
    <row r="14" spans="1:7" x14ac:dyDescent="0.3">
      <c r="A14" s="389" t="s">
        <v>886</v>
      </c>
      <c r="B14" s="389">
        <v>101.89</v>
      </c>
      <c r="D14" s="389">
        <f>B14/7</f>
        <v>14.555714285714286</v>
      </c>
    </row>
    <row r="15" spans="1:7" ht="17.25" thickBot="1" x14ac:dyDescent="0.35">
      <c r="A15" s="388" t="s">
        <v>814</v>
      </c>
      <c r="B15" s="390">
        <f>SUM(B11:B14)</f>
        <v>3974.8700000000003</v>
      </c>
      <c r="C15" s="158"/>
      <c r="D15" s="378">
        <f>B15/7</f>
        <v>567.83857142857153</v>
      </c>
    </row>
    <row r="16" spans="1:7" ht="17.25" thickTop="1" x14ac:dyDescent="0.3"/>
    <row r="18" spans="1:7" x14ac:dyDescent="0.3">
      <c r="A18" s="155" t="s">
        <v>632</v>
      </c>
      <c r="B18" s="155"/>
      <c r="C18" s="166" t="s">
        <v>869</v>
      </c>
      <c r="D18" s="155"/>
      <c r="E18" s="166"/>
      <c r="F18" s="166" t="s">
        <v>601</v>
      </c>
      <c r="G18" s="163"/>
    </row>
    <row r="20" spans="1:7" x14ac:dyDescent="0.3">
      <c r="A20" s="389" t="s">
        <v>884</v>
      </c>
      <c r="C20" s="389">
        <v>500</v>
      </c>
      <c r="F20" s="164">
        <f>C20*12</f>
        <v>6000</v>
      </c>
    </row>
    <row r="21" spans="1:7" x14ac:dyDescent="0.3">
      <c r="A21" s="389" t="s">
        <v>885</v>
      </c>
      <c r="C21" s="389">
        <v>100</v>
      </c>
      <c r="F21" s="164">
        <f>C21*12</f>
        <v>1200</v>
      </c>
    </row>
    <row r="22" spans="1:7" x14ac:dyDescent="0.3">
      <c r="A22" s="389" t="s">
        <v>886</v>
      </c>
      <c r="F22" s="389">
        <v>1500</v>
      </c>
    </row>
    <row r="23" spans="1:7" ht="17.25" thickBot="1" x14ac:dyDescent="0.35">
      <c r="F23" s="172">
        <f>SUM(F20:F22)</f>
        <v>8700</v>
      </c>
    </row>
    <row r="24" spans="1:7" ht="17.25" thickTop="1" x14ac:dyDescent="0.3"/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C14" sqref="C14"/>
    </sheetView>
  </sheetViews>
  <sheetFormatPr defaultColWidth="8.85546875" defaultRowHeight="16.5" x14ac:dyDescent="0.3"/>
  <cols>
    <col min="1" max="1" width="55.5703125" style="43" bestFit="1" customWidth="1"/>
    <col min="2" max="2" width="9.85546875" style="43" bestFit="1" customWidth="1"/>
    <col min="3" max="6" width="15.7109375" style="43" customWidth="1"/>
    <col min="7" max="7" width="33.85546875" style="43" customWidth="1"/>
    <col min="8" max="16384" width="8.85546875" style="43"/>
  </cols>
  <sheetData>
    <row r="1" spans="1:7" ht="20.25" x14ac:dyDescent="0.3">
      <c r="A1" s="112" t="s">
        <v>480</v>
      </c>
      <c r="B1" s="113"/>
      <c r="C1" s="114"/>
      <c r="D1" s="114"/>
      <c r="E1" s="114"/>
      <c r="F1" s="114"/>
      <c r="G1" s="115"/>
    </row>
    <row r="2" spans="1:7" x14ac:dyDescent="0.3">
      <c r="A2" s="116"/>
      <c r="B2" s="117"/>
      <c r="C2" s="117"/>
      <c r="D2" s="117"/>
      <c r="E2" s="117"/>
      <c r="F2" s="117"/>
      <c r="G2" s="118"/>
    </row>
    <row r="3" spans="1:7" ht="42.95" customHeight="1" x14ac:dyDescent="0.3">
      <c r="A3" s="140" t="s">
        <v>554</v>
      </c>
      <c r="B3" s="141" t="s">
        <v>555</v>
      </c>
      <c r="C3" s="142" t="s">
        <v>574</v>
      </c>
      <c r="D3" s="142" t="s">
        <v>580</v>
      </c>
      <c r="E3" s="142" t="s">
        <v>581</v>
      </c>
      <c r="F3" s="142" t="s">
        <v>582</v>
      </c>
      <c r="G3" s="153" t="s">
        <v>583</v>
      </c>
    </row>
    <row r="4" spans="1:7" x14ac:dyDescent="0.3">
      <c r="A4" s="122" t="s">
        <v>521</v>
      </c>
      <c r="B4" s="63" t="s">
        <v>533</v>
      </c>
      <c r="C4" s="64">
        <v>32360.627199999999</v>
      </c>
      <c r="D4" s="103">
        <f>F14</f>
        <v>41878.873469387749</v>
      </c>
      <c r="E4" s="103"/>
      <c r="F4" s="103"/>
      <c r="G4" s="391" t="s">
        <v>887</v>
      </c>
    </row>
    <row r="5" spans="1:7" x14ac:dyDescent="0.3">
      <c r="A5" s="341" t="s">
        <v>815</v>
      </c>
      <c r="B5" s="341"/>
      <c r="C5" s="341"/>
      <c r="D5" s="341"/>
      <c r="E5" s="341"/>
      <c r="F5" s="341"/>
      <c r="G5" s="341"/>
    </row>
    <row r="6" spans="1:7" x14ac:dyDescent="0.3">
      <c r="A6" s="414" t="s">
        <v>930</v>
      </c>
      <c r="B6" s="414">
        <v>903.81</v>
      </c>
    </row>
    <row r="7" spans="1:7" x14ac:dyDescent="0.3">
      <c r="A7" s="414" t="s">
        <v>931</v>
      </c>
      <c r="B7" s="414">
        <v>13346.64</v>
      </c>
    </row>
    <row r="8" spans="1:7" x14ac:dyDescent="0.3">
      <c r="A8" s="415" t="s">
        <v>814</v>
      </c>
      <c r="B8" s="416">
        <f>SUM(B6:B7)</f>
        <v>14250.449999999999</v>
      </c>
    </row>
    <row r="10" spans="1:7" x14ac:dyDescent="0.3">
      <c r="A10" s="359" t="s">
        <v>634</v>
      </c>
      <c r="B10" s="416">
        <f>B8/7</f>
        <v>2035.7785714285712</v>
      </c>
      <c r="G10" s="47"/>
    </row>
    <row r="11" spans="1:7" x14ac:dyDescent="0.3">
      <c r="G11" s="47"/>
    </row>
    <row r="12" spans="1:7" x14ac:dyDescent="0.3">
      <c r="A12" s="155" t="s">
        <v>632</v>
      </c>
      <c r="B12" s="155"/>
      <c r="C12" s="163" t="s">
        <v>933</v>
      </c>
      <c r="D12" s="155"/>
      <c r="E12" s="166"/>
      <c r="F12" s="166" t="s">
        <v>601</v>
      </c>
      <c r="G12" s="163"/>
    </row>
    <row r="14" spans="1:7" x14ac:dyDescent="0.3">
      <c r="A14" s="43" t="s">
        <v>932</v>
      </c>
      <c r="C14" s="414">
        <f>B10/7</f>
        <v>290.82551020408158</v>
      </c>
      <c r="F14" s="414">
        <f>C14*12*12</f>
        <v>41878.873469387749</v>
      </c>
    </row>
  </sheetData>
  <pageMargins left="0.25" right="0.25" top="0.75" bottom="0.75" header="0.3" footer="0.3"/>
  <pageSetup paperSize="9" scale="5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6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7" sqref="A7:G19"/>
    </sheetView>
  </sheetViews>
  <sheetFormatPr defaultColWidth="8.85546875" defaultRowHeight="16.5" x14ac:dyDescent="0.3"/>
  <cols>
    <col min="1" max="1" width="55.5703125" style="43" bestFit="1" customWidth="1"/>
    <col min="2" max="2" width="8.85546875" style="43" customWidth="1"/>
    <col min="3" max="6" width="15.7109375" style="43" customWidth="1"/>
    <col min="7" max="7" width="20.28515625" style="43" customWidth="1"/>
    <col min="8" max="16384" width="8.85546875" style="43"/>
  </cols>
  <sheetData>
    <row r="1" spans="1:8" ht="20.25" x14ac:dyDescent="0.3">
      <c r="A1" s="112" t="s">
        <v>480</v>
      </c>
      <c r="B1" s="113"/>
      <c r="C1" s="114"/>
      <c r="D1" s="114"/>
      <c r="E1" s="114"/>
      <c r="F1" s="114"/>
      <c r="G1" s="115"/>
    </row>
    <row r="2" spans="1:8" x14ac:dyDescent="0.3">
      <c r="A2" s="116"/>
      <c r="B2" s="117"/>
      <c r="C2" s="117"/>
      <c r="D2" s="117"/>
      <c r="E2" s="117"/>
      <c r="F2" s="117"/>
      <c r="G2" s="118"/>
    </row>
    <row r="3" spans="1:8" ht="42.95" customHeight="1" x14ac:dyDescent="0.3">
      <c r="A3" s="140" t="s">
        <v>554</v>
      </c>
      <c r="B3" s="141" t="s">
        <v>555</v>
      </c>
      <c r="C3" s="142" t="s">
        <v>574</v>
      </c>
      <c r="D3" s="142" t="s">
        <v>580</v>
      </c>
      <c r="E3" s="142" t="s">
        <v>581</v>
      </c>
      <c r="F3" s="142" t="s">
        <v>582</v>
      </c>
      <c r="G3" s="153" t="s">
        <v>583</v>
      </c>
    </row>
    <row r="4" spans="1:8" x14ac:dyDescent="0.3">
      <c r="A4" s="80" t="s">
        <v>8</v>
      </c>
      <c r="B4" s="81"/>
      <c r="C4" s="82">
        <f>SUM(C5:C5)</f>
        <v>30333</v>
      </c>
      <c r="D4" s="82">
        <f>SUM(D5:D5)</f>
        <v>63414.28571428571</v>
      </c>
      <c r="E4" s="82">
        <f>SUM(E5:E5)</f>
        <v>0</v>
      </c>
      <c r="F4" s="82">
        <f>SUM(F5:F5)</f>
        <v>0</v>
      </c>
      <c r="G4" s="145"/>
    </row>
    <row r="5" spans="1:8" x14ac:dyDescent="0.3">
      <c r="A5" s="122" t="s">
        <v>481</v>
      </c>
      <c r="B5" s="63" t="s">
        <v>534</v>
      </c>
      <c r="C5" s="64">
        <v>30333</v>
      </c>
      <c r="D5" s="103">
        <f>G16</f>
        <v>63414.28571428571</v>
      </c>
      <c r="E5" s="103"/>
      <c r="F5" s="103"/>
      <c r="G5" s="391" t="s">
        <v>887</v>
      </c>
      <c r="H5" s="46"/>
    </row>
    <row r="6" spans="1:8" x14ac:dyDescent="0.3">
      <c r="C6" s="417" t="s">
        <v>939</v>
      </c>
      <c r="D6" s="417" t="s">
        <v>940</v>
      </c>
      <c r="E6" s="417" t="s">
        <v>941</v>
      </c>
      <c r="F6" s="417" t="s">
        <v>598</v>
      </c>
      <c r="G6" s="417" t="s">
        <v>597</v>
      </c>
    </row>
    <row r="7" spans="1:8" x14ac:dyDescent="0.3">
      <c r="A7" s="43" t="s">
        <v>934</v>
      </c>
      <c r="C7" s="46">
        <v>100000000</v>
      </c>
      <c r="D7" s="43">
        <v>1</v>
      </c>
      <c r="E7" s="43">
        <v>1</v>
      </c>
      <c r="F7" s="413">
        <f>C7*D7*E7</f>
        <v>100000000</v>
      </c>
      <c r="G7" s="413">
        <f>F7/14000</f>
        <v>7142.8571428571431</v>
      </c>
    </row>
    <row r="8" spans="1:8" x14ac:dyDescent="0.3">
      <c r="A8" s="43" t="s">
        <v>935</v>
      </c>
      <c r="C8" s="46">
        <v>75000000</v>
      </c>
      <c r="D8" s="43">
        <v>1</v>
      </c>
      <c r="E8" s="43">
        <v>1</v>
      </c>
      <c r="F8" s="413">
        <f>C8*D8*E8</f>
        <v>75000000</v>
      </c>
      <c r="G8" s="413">
        <f>F8/14000</f>
        <v>5357.1428571428569</v>
      </c>
    </row>
    <row r="9" spans="1:8" x14ac:dyDescent="0.3">
      <c r="A9" s="43" t="s">
        <v>936</v>
      </c>
      <c r="C9" s="46">
        <v>75000000</v>
      </c>
      <c r="D9" s="43">
        <v>1</v>
      </c>
      <c r="E9" s="43">
        <v>1</v>
      </c>
      <c r="F9" s="413">
        <f>C9*D9*E9</f>
        <v>75000000</v>
      </c>
      <c r="G9" s="413">
        <f>F9/14000</f>
        <v>5357.1428571428569</v>
      </c>
    </row>
    <row r="10" spans="1:8" x14ac:dyDescent="0.3">
      <c r="A10" s="43" t="s">
        <v>937</v>
      </c>
      <c r="C10" s="46">
        <v>1500000</v>
      </c>
      <c r="D10" s="43">
        <f>7+1+4</f>
        <v>12</v>
      </c>
      <c r="E10" s="43">
        <v>12</v>
      </c>
      <c r="F10" s="413">
        <f>C10*D10*E10</f>
        <v>216000000</v>
      </c>
      <c r="G10" s="413">
        <f>F10/14000</f>
        <v>15428.571428571429</v>
      </c>
    </row>
    <row r="11" spans="1:8" x14ac:dyDescent="0.3">
      <c r="A11" s="43" t="s">
        <v>938</v>
      </c>
      <c r="C11" s="46">
        <v>2800000</v>
      </c>
      <c r="D11" s="43">
        <v>15</v>
      </c>
      <c r="E11" s="43">
        <v>1</v>
      </c>
      <c r="F11" s="413">
        <f>C11*D11*E11</f>
        <v>42000000</v>
      </c>
      <c r="G11" s="413">
        <f>F11/14000</f>
        <v>3000</v>
      </c>
    </row>
    <row r="12" spans="1:8" x14ac:dyDescent="0.3">
      <c r="A12" s="43" t="s">
        <v>942</v>
      </c>
      <c r="C12" s="46">
        <f>25000000+15000000+10000000</f>
        <v>50000000</v>
      </c>
      <c r="G12" s="413">
        <f>C12/14000</f>
        <v>3571.4285714285716</v>
      </c>
    </row>
    <row r="13" spans="1:8" x14ac:dyDescent="0.3">
      <c r="A13" s="43" t="s">
        <v>943</v>
      </c>
      <c r="C13" s="46">
        <v>118000000</v>
      </c>
      <c r="G13" s="413">
        <f>C13/14000</f>
        <v>8428.5714285714294</v>
      </c>
    </row>
    <row r="14" spans="1:8" x14ac:dyDescent="0.3">
      <c r="A14" s="43" t="s">
        <v>944</v>
      </c>
      <c r="C14" s="46">
        <v>110000</v>
      </c>
      <c r="D14" s="43">
        <v>15</v>
      </c>
      <c r="E14" s="43">
        <v>12</v>
      </c>
      <c r="F14" s="413">
        <f>C14*D14*E14</f>
        <v>19800000</v>
      </c>
      <c r="G14" s="413">
        <f>F14/14000</f>
        <v>1414.2857142857142</v>
      </c>
    </row>
    <row r="15" spans="1:8" x14ac:dyDescent="0.3">
      <c r="A15" s="43" t="s">
        <v>945</v>
      </c>
      <c r="C15" s="46">
        <v>4000000</v>
      </c>
      <c r="D15" s="43">
        <v>4</v>
      </c>
      <c r="E15" s="43">
        <v>12</v>
      </c>
      <c r="F15" s="413">
        <f>C15*D15*E15</f>
        <v>192000000</v>
      </c>
      <c r="G15" s="413">
        <f>F15/14000</f>
        <v>13714.285714285714</v>
      </c>
    </row>
    <row r="16" spans="1:8" ht="17.25" thickBot="1" x14ac:dyDescent="0.35">
      <c r="G16" s="418">
        <f>SUM(G7:G15)</f>
        <v>63414.28571428571</v>
      </c>
    </row>
    <row r="17" ht="17.25" thickTop="1" x14ac:dyDescent="0.3"/>
    <row r="1048576" spans="7:7" x14ac:dyDescent="0.3">
      <c r="G1048576" s="413">
        <f>F1048576/14000</f>
        <v>0</v>
      </c>
    </row>
  </sheetData>
  <pageMargins left="0.25" right="0.25" top="0.75" bottom="0.75" header="0.3" footer="0.3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D12" sqref="D12"/>
    </sheetView>
  </sheetViews>
  <sheetFormatPr defaultColWidth="8.85546875" defaultRowHeight="16.5" x14ac:dyDescent="0.3"/>
  <cols>
    <col min="1" max="1" width="55.5703125" style="43" bestFit="1" customWidth="1"/>
    <col min="2" max="2" width="8.85546875" style="43" customWidth="1"/>
    <col min="3" max="6" width="15.7109375" style="43" customWidth="1"/>
    <col min="7" max="7" width="33.85546875" style="43" customWidth="1"/>
    <col min="8" max="16384" width="8.85546875" style="43"/>
  </cols>
  <sheetData>
    <row r="1" spans="1:7" ht="20.25" x14ac:dyDescent="0.3">
      <c r="A1" s="112" t="s">
        <v>480</v>
      </c>
      <c r="B1" s="113"/>
      <c r="C1" s="114"/>
      <c r="D1" s="114"/>
      <c r="E1" s="114"/>
      <c r="F1" s="114"/>
      <c r="G1" s="115"/>
    </row>
    <row r="2" spans="1:7" x14ac:dyDescent="0.3">
      <c r="A2" s="116"/>
      <c r="B2" s="117"/>
      <c r="C2" s="117"/>
      <c r="D2" s="117"/>
      <c r="E2" s="117"/>
      <c r="F2" s="117"/>
      <c r="G2" s="118"/>
    </row>
    <row r="3" spans="1:7" ht="42.95" customHeight="1" x14ac:dyDescent="0.3">
      <c r="A3" s="140" t="s">
        <v>554</v>
      </c>
      <c r="B3" s="141" t="s">
        <v>555</v>
      </c>
      <c r="C3" s="142" t="s">
        <v>574</v>
      </c>
      <c r="D3" s="142" t="s">
        <v>580</v>
      </c>
      <c r="E3" s="142" t="s">
        <v>581</v>
      </c>
      <c r="F3" s="142" t="s">
        <v>582</v>
      </c>
      <c r="G3" s="153" t="s">
        <v>583</v>
      </c>
    </row>
    <row r="4" spans="1:7" x14ac:dyDescent="0.3">
      <c r="A4" s="80" t="s">
        <v>8</v>
      </c>
      <c r="B4" s="81"/>
      <c r="C4" s="82">
        <f>SUM(C5:C5)</f>
        <v>89400</v>
      </c>
      <c r="D4" s="82">
        <f>SUM(D5:D5)</f>
        <v>76669.514285714278</v>
      </c>
      <c r="E4" s="82">
        <f>SUM(E5:E5)</f>
        <v>0</v>
      </c>
      <c r="F4" s="82">
        <f>SUM(F5:F5)</f>
        <v>0</v>
      </c>
      <c r="G4" s="145"/>
    </row>
    <row r="5" spans="1:7" x14ac:dyDescent="0.3">
      <c r="A5" s="138" t="s">
        <v>27</v>
      </c>
      <c r="B5" s="63" t="s">
        <v>535</v>
      </c>
      <c r="C5" s="64">
        <v>89400</v>
      </c>
      <c r="D5" s="103">
        <f>D12</f>
        <v>76669.514285714278</v>
      </c>
      <c r="E5" s="103"/>
      <c r="F5" s="103"/>
      <c r="G5" s="391" t="s">
        <v>887</v>
      </c>
    </row>
    <row r="6" spans="1:7" x14ac:dyDescent="0.3">
      <c r="C6" s="44" t="s">
        <v>869</v>
      </c>
      <c r="D6" s="44" t="s">
        <v>947</v>
      </c>
      <c r="E6" s="44"/>
      <c r="F6" s="44"/>
      <c r="G6" s="44"/>
    </row>
    <row r="7" spans="1:7" x14ac:dyDescent="0.3">
      <c r="A7" s="43" t="s">
        <v>946</v>
      </c>
      <c r="C7" s="46">
        <f>3000000/14000</f>
        <v>214.28571428571428</v>
      </c>
      <c r="D7" s="46">
        <f>C7*13</f>
        <v>2785.7142857142858</v>
      </c>
    </row>
    <row r="8" spans="1:7" x14ac:dyDescent="0.3">
      <c r="A8" s="43" t="s">
        <v>948</v>
      </c>
      <c r="C8" s="46">
        <v>3026</v>
      </c>
      <c r="D8" s="46">
        <f>C8*12</f>
        <v>36312</v>
      </c>
    </row>
    <row r="9" spans="1:7" x14ac:dyDescent="0.3">
      <c r="A9" s="43" t="s">
        <v>949</v>
      </c>
      <c r="C9" s="46">
        <f>30000000/14000</f>
        <v>2142.8571428571427</v>
      </c>
      <c r="D9" s="46">
        <f>C9*12</f>
        <v>25714.28571428571</v>
      </c>
    </row>
    <row r="10" spans="1:7" x14ac:dyDescent="0.3">
      <c r="A10" s="43" t="s">
        <v>950</v>
      </c>
      <c r="C10" s="46">
        <f>2000000/14000</f>
        <v>142.85714285714286</v>
      </c>
      <c r="D10" s="46">
        <f>C10*13</f>
        <v>1857.1428571428571</v>
      </c>
    </row>
    <row r="11" spans="1:7" x14ac:dyDescent="0.3">
      <c r="A11" s="43" t="s">
        <v>866</v>
      </c>
      <c r="C11" s="46"/>
      <c r="D11" s="46">
        <f>SUM(D7:D10)*0.15</f>
        <v>10000.371428571429</v>
      </c>
    </row>
    <row r="12" spans="1:7" ht="17.25" thickBot="1" x14ac:dyDescent="0.35">
      <c r="C12" s="46"/>
      <c r="D12" s="159">
        <f>SUM(D7:D11)</f>
        <v>76669.514285714278</v>
      </c>
    </row>
    <row r="13" spans="1:7" ht="17.25" thickTop="1" x14ac:dyDescent="0.3">
      <c r="C13" s="46"/>
      <c r="D13" s="46"/>
    </row>
    <row r="14" spans="1:7" x14ac:dyDescent="0.3">
      <c r="C14" s="46"/>
      <c r="D14" s="46"/>
    </row>
    <row r="15" spans="1:7" x14ac:dyDescent="0.3">
      <c r="C15" s="46"/>
      <c r="D15" s="46"/>
    </row>
  </sheetData>
  <pageMargins left="0.25" right="0.25" top="0.75" bottom="0.75" header="0.3" footer="0.3"/>
  <pageSetup paperSize="9" scale="5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Normal="100" workbookViewId="0">
      <pane xSplit="7" ySplit="3" topLeftCell="H17" activePane="bottomRight" state="frozen"/>
      <selection pane="topRight" activeCell="H1" sqref="H1"/>
      <selection pane="bottomLeft" activeCell="A4" sqref="A4"/>
      <selection pane="bottomRight" activeCell="D30" sqref="D30"/>
    </sheetView>
  </sheetViews>
  <sheetFormatPr defaultColWidth="8.85546875" defaultRowHeight="16.5" x14ac:dyDescent="0.3"/>
  <cols>
    <col min="1" max="1" width="46.140625" style="43" customWidth="1"/>
    <col min="2" max="2" width="9.85546875" style="43" bestFit="1" customWidth="1"/>
    <col min="3" max="6" width="15.7109375" style="43" customWidth="1"/>
    <col min="7" max="7" width="73.85546875" style="47" customWidth="1"/>
    <col min="8" max="16384" width="8.85546875" style="43"/>
  </cols>
  <sheetData>
    <row r="1" spans="1:7" ht="20.25" x14ac:dyDescent="0.3">
      <c r="A1" s="42" t="s">
        <v>480</v>
      </c>
      <c r="C1" s="44"/>
      <c r="D1" s="44"/>
      <c r="E1" s="44"/>
      <c r="F1" s="44"/>
    </row>
    <row r="3" spans="1:7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7" x14ac:dyDescent="0.3">
      <c r="A4" s="56" t="s">
        <v>10</v>
      </c>
      <c r="B4" s="89"/>
      <c r="C4" s="82">
        <f>SUM(C5:C10)</f>
        <v>82100</v>
      </c>
      <c r="D4" s="82">
        <f>SUM(D5:D10)</f>
        <v>60000</v>
      </c>
      <c r="E4" s="82">
        <f>SUM(E5:E10)</f>
        <v>0</v>
      </c>
      <c r="F4" s="82">
        <f>SUM(F5:F10)</f>
        <v>0</v>
      </c>
      <c r="G4" s="57"/>
    </row>
    <row r="5" spans="1:7" x14ac:dyDescent="0.3">
      <c r="A5" s="83" t="s">
        <v>28</v>
      </c>
      <c r="B5" s="49" t="s">
        <v>542</v>
      </c>
      <c r="C5" s="50">
        <v>82100</v>
      </c>
      <c r="D5" s="107">
        <f>F29</f>
        <v>60000</v>
      </c>
      <c r="E5" s="107"/>
      <c r="F5" s="107"/>
      <c r="G5" s="84" t="s">
        <v>483</v>
      </c>
    </row>
    <row r="6" spans="1:7" x14ac:dyDescent="0.3">
      <c r="A6" s="85"/>
      <c r="B6" s="48" t="s">
        <v>542</v>
      </c>
      <c r="C6" s="51"/>
      <c r="D6" s="106"/>
      <c r="E6" s="106"/>
      <c r="F6" s="106"/>
      <c r="G6" s="76" t="s">
        <v>484</v>
      </c>
    </row>
    <row r="7" spans="1:7" x14ac:dyDescent="0.3">
      <c r="A7" s="85"/>
      <c r="B7" s="48" t="s">
        <v>542</v>
      </c>
      <c r="C7" s="51"/>
      <c r="D7" s="106"/>
      <c r="E7" s="106"/>
      <c r="F7" s="106"/>
      <c r="G7" s="76" t="s">
        <v>485</v>
      </c>
    </row>
    <row r="8" spans="1:7" x14ac:dyDescent="0.3">
      <c r="A8" s="85"/>
      <c r="B8" s="48" t="s">
        <v>542</v>
      </c>
      <c r="C8" s="51"/>
      <c r="D8" s="106"/>
      <c r="E8" s="106"/>
      <c r="F8" s="106"/>
      <c r="G8" s="76" t="s">
        <v>486</v>
      </c>
    </row>
    <row r="9" spans="1:7" x14ac:dyDescent="0.3">
      <c r="A9" s="85"/>
      <c r="B9" s="48" t="s">
        <v>542</v>
      </c>
      <c r="C9" s="51"/>
      <c r="D9" s="106"/>
      <c r="E9" s="106"/>
      <c r="F9" s="106"/>
      <c r="G9" s="76" t="s">
        <v>488</v>
      </c>
    </row>
    <row r="10" spans="1:7" x14ac:dyDescent="0.3">
      <c r="A10" s="77"/>
      <c r="B10" s="71" t="s">
        <v>542</v>
      </c>
      <c r="C10" s="72"/>
      <c r="D10" s="105"/>
      <c r="E10" s="105"/>
      <c r="F10" s="105"/>
      <c r="G10" s="73" t="s">
        <v>489</v>
      </c>
    </row>
    <row r="12" spans="1:7" x14ac:dyDescent="0.3">
      <c r="A12" s="341" t="s">
        <v>815</v>
      </c>
      <c r="B12" s="341"/>
      <c r="C12" s="341"/>
      <c r="D12" s="341" t="s">
        <v>869</v>
      </c>
      <c r="E12" s="341"/>
      <c r="F12" s="341"/>
      <c r="G12" s="341"/>
    </row>
    <row r="14" spans="1:7" x14ac:dyDescent="0.3">
      <c r="A14" s="393" t="s">
        <v>798</v>
      </c>
      <c r="B14" s="393">
        <v>4840.38</v>
      </c>
    </row>
    <row r="15" spans="1:7" x14ac:dyDescent="0.3">
      <c r="A15" s="393" t="s">
        <v>797</v>
      </c>
      <c r="B15" s="393">
        <v>13677.72</v>
      </c>
    </row>
    <row r="16" spans="1:7" x14ac:dyDescent="0.3">
      <c r="A16" s="393" t="s">
        <v>867</v>
      </c>
      <c r="B16" s="393">
        <v>1310</v>
      </c>
    </row>
    <row r="17" spans="1:7" x14ac:dyDescent="0.3">
      <c r="A17" s="393" t="s">
        <v>889</v>
      </c>
      <c r="B17" s="393">
        <v>5.4</v>
      </c>
    </row>
    <row r="18" spans="1:7" x14ac:dyDescent="0.3">
      <c r="A18" s="393" t="s">
        <v>890</v>
      </c>
      <c r="B18" s="393">
        <v>50.22</v>
      </c>
    </row>
    <row r="19" spans="1:7" x14ac:dyDescent="0.3">
      <c r="A19" s="393" t="s">
        <v>891</v>
      </c>
      <c r="B19" s="393">
        <v>7207.34</v>
      </c>
    </row>
    <row r="20" spans="1:7" x14ac:dyDescent="0.3">
      <c r="A20" s="393" t="s">
        <v>813</v>
      </c>
      <c r="B20" s="393">
        <v>53.05</v>
      </c>
    </row>
    <row r="21" spans="1:7" x14ac:dyDescent="0.3">
      <c r="A21" s="394" t="s">
        <v>814</v>
      </c>
      <c r="B21" s="395">
        <f>SUM(B14:B20)</f>
        <v>27144.11</v>
      </c>
    </row>
    <row r="24" spans="1:7" ht="17.25" thickBot="1" x14ac:dyDescent="0.35">
      <c r="A24" s="388" t="s">
        <v>892</v>
      </c>
      <c r="B24" s="390">
        <f>B21/7</f>
        <v>3877.73</v>
      </c>
    </row>
    <row r="25" spans="1:7" ht="17.25" thickTop="1" x14ac:dyDescent="0.3"/>
    <row r="27" spans="1:7" x14ac:dyDescent="0.3">
      <c r="A27" s="155" t="s">
        <v>632</v>
      </c>
      <c r="B27" s="155"/>
      <c r="C27" s="166"/>
      <c r="D27" s="166" t="s">
        <v>869</v>
      </c>
      <c r="E27" s="155"/>
      <c r="F27" s="166" t="s">
        <v>601</v>
      </c>
      <c r="G27" s="166"/>
    </row>
    <row r="29" spans="1:7" x14ac:dyDescent="0.3">
      <c r="A29" s="43" t="s">
        <v>893</v>
      </c>
      <c r="D29" s="393">
        <v>5000</v>
      </c>
      <c r="F29" s="393">
        <v>60000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F22" sqref="F22"/>
    </sheetView>
  </sheetViews>
  <sheetFormatPr defaultColWidth="8.85546875" defaultRowHeight="16.5" x14ac:dyDescent="0.3"/>
  <cols>
    <col min="1" max="1" width="46.140625" style="43" customWidth="1"/>
    <col min="2" max="2" width="8.85546875" style="43" customWidth="1"/>
    <col min="3" max="6" width="20.7109375" style="43" customWidth="1"/>
    <col min="7" max="7" width="73.85546875" style="47" customWidth="1"/>
    <col min="8" max="16384" width="8.85546875" style="43"/>
  </cols>
  <sheetData>
    <row r="1" spans="1:7" ht="20.25" x14ac:dyDescent="0.3">
      <c r="A1" s="42" t="s">
        <v>480</v>
      </c>
      <c r="C1" s="44"/>
      <c r="D1" s="44"/>
      <c r="E1" s="44"/>
      <c r="F1" s="44"/>
    </row>
    <row r="3" spans="1:7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7" x14ac:dyDescent="0.3">
      <c r="A4" s="58" t="s">
        <v>0</v>
      </c>
      <c r="B4" s="59"/>
      <c r="C4" s="60">
        <f>SUM(C5:C5)</f>
        <v>20951</v>
      </c>
      <c r="D4" s="60">
        <f>SUM(D5:D5)</f>
        <v>18960</v>
      </c>
      <c r="E4" s="60">
        <f>SUM(E5:E5)</f>
        <v>20856</v>
      </c>
      <c r="F4" s="60">
        <f>SUM(F5:F5)</f>
        <v>22941.600000000002</v>
      </c>
      <c r="G4" s="61"/>
    </row>
    <row r="5" spans="1:7" x14ac:dyDescent="0.3">
      <c r="A5" s="62" t="s">
        <v>1</v>
      </c>
      <c r="B5" s="63" t="s">
        <v>506</v>
      </c>
      <c r="C5" s="64">
        <v>20951</v>
      </c>
      <c r="D5" s="103">
        <f>F22</f>
        <v>18960</v>
      </c>
      <c r="E5" s="103">
        <f>D5*1.1</f>
        <v>20856</v>
      </c>
      <c r="F5" s="103">
        <f>E5*1.1</f>
        <v>22941.600000000002</v>
      </c>
      <c r="G5" s="65" t="s">
        <v>490</v>
      </c>
    </row>
    <row r="7" spans="1:7" x14ac:dyDescent="0.3">
      <c r="A7" s="155" t="s">
        <v>595</v>
      </c>
      <c r="B7" s="155" t="s">
        <v>585</v>
      </c>
      <c r="C7" s="155"/>
      <c r="D7" s="155"/>
      <c r="E7" s="155"/>
      <c r="F7" s="155" t="s">
        <v>586</v>
      </c>
      <c r="G7" s="155" t="s">
        <v>46</v>
      </c>
    </row>
    <row r="8" spans="1:7" x14ac:dyDescent="0.3">
      <c r="G8" s="43"/>
    </row>
    <row r="9" spans="1:7" x14ac:dyDescent="0.3">
      <c r="A9" s="154">
        <v>43489</v>
      </c>
      <c r="B9" s="43" t="s">
        <v>587</v>
      </c>
      <c r="F9" s="156">
        <v>136.99</v>
      </c>
      <c r="G9" s="43"/>
    </row>
    <row r="10" spans="1:7" x14ac:dyDescent="0.3">
      <c r="A10" s="154">
        <v>43515</v>
      </c>
      <c r="B10" s="43" t="s">
        <v>588</v>
      </c>
      <c r="F10" s="156">
        <v>1121.1099999999999</v>
      </c>
      <c r="G10" s="43"/>
    </row>
    <row r="11" spans="1:7" x14ac:dyDescent="0.3">
      <c r="A11" s="154">
        <v>43532</v>
      </c>
      <c r="B11" s="43" t="s">
        <v>589</v>
      </c>
      <c r="F11" s="156">
        <v>1124.31</v>
      </c>
      <c r="G11" s="43"/>
    </row>
    <row r="12" spans="1:7" x14ac:dyDescent="0.3">
      <c r="A12" s="154">
        <v>43560</v>
      </c>
      <c r="B12" s="43" t="s">
        <v>590</v>
      </c>
      <c r="F12" s="156">
        <v>1162.49</v>
      </c>
      <c r="G12" s="43"/>
    </row>
    <row r="13" spans="1:7" x14ac:dyDescent="0.3">
      <c r="A13" s="154">
        <v>43592</v>
      </c>
      <c r="B13" s="43" t="s">
        <v>591</v>
      </c>
      <c r="F13" s="156">
        <v>1327.01</v>
      </c>
      <c r="G13" s="43"/>
    </row>
    <row r="14" spans="1:7" x14ac:dyDescent="0.3">
      <c r="A14" s="154">
        <v>43628</v>
      </c>
      <c r="B14" s="43" t="s">
        <v>592</v>
      </c>
      <c r="F14" s="156">
        <v>1572.34</v>
      </c>
      <c r="G14" s="43"/>
    </row>
    <row r="15" spans="1:7" x14ac:dyDescent="0.3">
      <c r="A15" s="154">
        <v>43656</v>
      </c>
      <c r="B15" s="43" t="s">
        <v>593</v>
      </c>
      <c r="F15" s="156">
        <v>1116.75</v>
      </c>
      <c r="G15" s="43"/>
    </row>
    <row r="16" spans="1:7" x14ac:dyDescent="0.3">
      <c r="A16" s="155" t="s">
        <v>594</v>
      </c>
      <c r="B16" s="155"/>
      <c r="C16" s="155"/>
      <c r="D16" s="155"/>
      <c r="E16" s="155"/>
      <c r="F16" s="157">
        <f>SUM(F9:F15)</f>
        <v>7561</v>
      </c>
      <c r="G16" s="155"/>
    </row>
    <row r="17" spans="1:7" x14ac:dyDescent="0.3">
      <c r="G17" s="43"/>
    </row>
    <row r="18" spans="1:7" x14ac:dyDescent="0.3">
      <c r="A18" s="154"/>
      <c r="G18" s="43"/>
    </row>
    <row r="19" spans="1:7" x14ac:dyDescent="0.3">
      <c r="A19" s="169" t="s">
        <v>632</v>
      </c>
      <c r="B19" s="169"/>
      <c r="C19" s="170" t="s">
        <v>597</v>
      </c>
      <c r="D19" s="170" t="s">
        <v>598</v>
      </c>
      <c r="E19" s="170" t="s">
        <v>600</v>
      </c>
      <c r="F19" s="170" t="s">
        <v>601</v>
      </c>
      <c r="G19" s="171"/>
    </row>
    <row r="20" spans="1:7" x14ac:dyDescent="0.3">
      <c r="A20" s="43" t="s">
        <v>596</v>
      </c>
      <c r="C20" s="46">
        <f>SUM(F10:F15)/6</f>
        <v>1237.335</v>
      </c>
      <c r="D20" s="46">
        <f>C20*14200</f>
        <v>17570157</v>
      </c>
      <c r="E20" s="167">
        <v>1500</v>
      </c>
      <c r="F20" s="167">
        <f>E20*12</f>
        <v>18000</v>
      </c>
    </row>
    <row r="21" spans="1:7" x14ac:dyDescent="0.3">
      <c r="A21" s="43" t="s">
        <v>599</v>
      </c>
      <c r="C21" s="46">
        <f>F9</f>
        <v>136.99</v>
      </c>
      <c r="D21" s="46">
        <f>C21*14200</f>
        <v>1945258.0000000002</v>
      </c>
      <c r="E21" s="167">
        <v>80</v>
      </c>
      <c r="F21" s="167">
        <f>E21*12</f>
        <v>960</v>
      </c>
    </row>
    <row r="22" spans="1:7" ht="17.25" thickBot="1" x14ac:dyDescent="0.35">
      <c r="C22" s="46"/>
      <c r="D22" s="46"/>
      <c r="E22" s="167"/>
      <c r="F22" s="168">
        <f>SUM(F20:F21)</f>
        <v>18960</v>
      </c>
    </row>
    <row r="23" spans="1:7" ht="17.25" thickTop="1" x14ac:dyDescent="0.3"/>
  </sheetData>
  <pageMargins left="0.7" right="0.7" top="0.75" bottom="0.75" header="0.3" footer="0.3"/>
  <pageSetup paperSize="9" orientation="portrait" r:id="rId1"/>
  <ignoredErrors>
    <ignoredError sqref="C20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>
      <pane xSplit="7" ySplit="3" topLeftCell="H11" activePane="bottomRight" state="frozen"/>
      <selection pane="topRight" activeCell="H1" sqref="H1"/>
      <selection pane="bottomLeft" activeCell="A4" sqref="A4"/>
      <selection pane="bottomRight" activeCell="E20" sqref="E20"/>
    </sheetView>
  </sheetViews>
  <sheetFormatPr defaultColWidth="8.85546875" defaultRowHeight="16.5" x14ac:dyDescent="0.3"/>
  <cols>
    <col min="1" max="1" width="46.140625" style="43" customWidth="1"/>
    <col min="2" max="2" width="8.85546875" style="43" customWidth="1"/>
    <col min="3" max="6" width="15.7109375" style="43" customWidth="1"/>
    <col min="7" max="7" width="73.85546875" style="47" customWidth="1"/>
    <col min="8" max="16384" width="8.85546875" style="43"/>
  </cols>
  <sheetData>
    <row r="1" spans="1:7" ht="20.25" x14ac:dyDescent="0.3">
      <c r="A1" s="42" t="s">
        <v>480</v>
      </c>
      <c r="C1" s="44"/>
      <c r="D1" s="44"/>
      <c r="E1" s="44"/>
      <c r="F1" s="44"/>
    </row>
    <row r="3" spans="1:7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7" x14ac:dyDescent="0.3">
      <c r="A4" s="95" t="s">
        <v>478</v>
      </c>
      <c r="B4" s="96"/>
      <c r="C4" s="97">
        <f>SUM(C5:C9)</f>
        <v>67320</v>
      </c>
      <c r="D4" s="97">
        <f>SUM(D5:D9)</f>
        <v>0</v>
      </c>
      <c r="E4" s="97">
        <f>SUM(E5:E9)</f>
        <v>0</v>
      </c>
      <c r="F4" s="97">
        <f>SUM(F5:F9)</f>
        <v>0</v>
      </c>
      <c r="G4" s="98"/>
    </row>
    <row r="5" spans="1:7" x14ac:dyDescent="0.3">
      <c r="A5" s="100"/>
      <c r="B5" s="88" t="s">
        <v>536</v>
      </c>
      <c r="C5" s="99">
        <v>67320</v>
      </c>
      <c r="D5" s="110"/>
      <c r="E5" s="110"/>
      <c r="F5" s="110"/>
      <c r="G5" s="88" t="s">
        <v>537</v>
      </c>
    </row>
    <row r="6" spans="1:7" x14ac:dyDescent="0.3">
      <c r="A6" s="100"/>
      <c r="B6" s="88" t="s">
        <v>536</v>
      </c>
      <c r="C6" s="99"/>
      <c r="D6" s="110"/>
      <c r="E6" s="110"/>
      <c r="F6" s="110"/>
      <c r="G6" s="88" t="s">
        <v>538</v>
      </c>
    </row>
    <row r="7" spans="1:7" x14ac:dyDescent="0.3">
      <c r="A7" s="100"/>
      <c r="B7" s="88" t="s">
        <v>536</v>
      </c>
      <c r="C7" s="99"/>
      <c r="D7" s="110"/>
      <c r="E7" s="110"/>
      <c r="F7" s="110"/>
      <c r="G7" s="88" t="s">
        <v>539</v>
      </c>
    </row>
    <row r="8" spans="1:7" x14ac:dyDescent="0.3">
      <c r="A8" s="100"/>
      <c r="B8" s="88" t="s">
        <v>536</v>
      </c>
      <c r="C8" s="99"/>
      <c r="D8" s="110"/>
      <c r="E8" s="110"/>
      <c r="F8" s="110"/>
      <c r="G8" s="88" t="s">
        <v>540</v>
      </c>
    </row>
    <row r="9" spans="1:7" x14ac:dyDescent="0.3">
      <c r="A9" s="100"/>
      <c r="B9" s="88" t="s">
        <v>536</v>
      </c>
      <c r="C9" s="99"/>
      <c r="D9" s="110"/>
      <c r="E9" s="110"/>
      <c r="F9" s="110"/>
      <c r="G9" s="88" t="s">
        <v>541</v>
      </c>
    </row>
    <row r="11" spans="1:7" x14ac:dyDescent="0.3">
      <c r="A11" s="155" t="s">
        <v>632</v>
      </c>
      <c r="B11" s="155"/>
      <c r="C11" s="166"/>
      <c r="D11" s="155"/>
      <c r="E11" s="166"/>
      <c r="F11" s="166"/>
      <c r="G11" s="163"/>
    </row>
    <row r="12" spans="1:7" x14ac:dyDescent="0.3">
      <c r="C12" s="44" t="s">
        <v>846</v>
      </c>
      <c r="D12" s="44" t="s">
        <v>578</v>
      </c>
      <c r="E12" s="44" t="s">
        <v>578</v>
      </c>
    </row>
    <row r="13" spans="1:7" x14ac:dyDescent="0.3">
      <c r="A13" s="43" t="s">
        <v>849</v>
      </c>
      <c r="C13" s="355">
        <v>2000000</v>
      </c>
      <c r="D13" s="355">
        <v>2000000</v>
      </c>
      <c r="E13" s="358">
        <f>D13/14200</f>
        <v>140.8450704225352</v>
      </c>
    </row>
    <row r="14" spans="1:7" x14ac:dyDescent="0.3">
      <c r="A14" s="43" t="s">
        <v>848</v>
      </c>
      <c r="C14" s="355">
        <v>3650000</v>
      </c>
      <c r="D14" s="355">
        <f>C14*3</f>
        <v>10950000</v>
      </c>
      <c r="E14" s="358">
        <f>D14/14200</f>
        <v>771.12676056338023</v>
      </c>
    </row>
    <row r="15" spans="1:7" x14ac:dyDescent="0.3">
      <c r="A15" s="43" t="s">
        <v>847</v>
      </c>
      <c r="C15" s="355">
        <v>20000000</v>
      </c>
      <c r="D15" s="355">
        <f>C15*1</f>
        <v>20000000</v>
      </c>
      <c r="E15" s="358">
        <f>D15/14200</f>
        <v>1408.4507042253522</v>
      </c>
    </row>
    <row r="16" spans="1:7" x14ac:dyDescent="0.3">
      <c r="A16" s="43" t="s">
        <v>850</v>
      </c>
      <c r="C16" s="355">
        <v>5000000</v>
      </c>
      <c r="D16" s="355">
        <f>C16*4</f>
        <v>20000000</v>
      </c>
      <c r="E16" s="358">
        <f>D16/14200</f>
        <v>1408.4507042253522</v>
      </c>
    </row>
    <row r="17" spans="1:5" x14ac:dyDescent="0.3">
      <c r="A17" s="43" t="s">
        <v>851</v>
      </c>
      <c r="C17" s="355">
        <v>12000000</v>
      </c>
      <c r="D17" s="355">
        <f>C17*1</f>
        <v>12000000</v>
      </c>
      <c r="E17" s="358">
        <f>D17/14200</f>
        <v>845.07042253521126</v>
      </c>
    </row>
    <row r="18" spans="1:5" x14ac:dyDescent="0.3">
      <c r="A18" s="43" t="s">
        <v>854</v>
      </c>
      <c r="C18" s="355"/>
      <c r="D18" s="355"/>
      <c r="E18" s="358">
        <v>500</v>
      </c>
    </row>
    <row r="20" spans="1:5" x14ac:dyDescent="0.3">
      <c r="A20" s="43" t="s">
        <v>852</v>
      </c>
      <c r="C20" s="355">
        <v>10000000</v>
      </c>
      <c r="D20" s="355">
        <f>C20*5</f>
        <v>50000000</v>
      </c>
      <c r="E20" s="358">
        <f>D20/14200</f>
        <v>3521.1267605633802</v>
      </c>
    </row>
    <row r="21" spans="1:5" x14ac:dyDescent="0.3">
      <c r="A21" s="43" t="s">
        <v>853</v>
      </c>
      <c r="C21" s="355">
        <v>8000000</v>
      </c>
      <c r="D21" s="355">
        <f>C21*5</f>
        <v>40000000</v>
      </c>
      <c r="E21" s="358">
        <f>D21/14200</f>
        <v>2816.9014084507044</v>
      </c>
    </row>
    <row r="23" spans="1:5" x14ac:dyDescent="0.3">
      <c r="A23" s="43" t="s">
        <v>855</v>
      </c>
      <c r="E23" s="358">
        <v>8588</v>
      </c>
    </row>
    <row r="24" spans="1:5" ht="17.25" thickBot="1" x14ac:dyDescent="0.35">
      <c r="D24" s="356">
        <f>SUM(D13:D23)</f>
        <v>154950000</v>
      </c>
      <c r="E24" s="357">
        <f>SUM(E13:E23)</f>
        <v>19999.971830985916</v>
      </c>
    </row>
    <row r="25" spans="1:5" ht="17.25" thickTop="1" x14ac:dyDescent="0.3"/>
  </sheetData>
  <pageMargins left="0.7" right="0.7" top="0.75" bottom="0.75" header="0.3" footer="0.3"/>
  <pageSetup paperSize="9" orientation="portrait" r:id="rId1"/>
  <ignoredErrors>
    <ignoredError sqref="D16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Normal="100" workbookViewId="0">
      <pane xSplit="7" ySplit="3" topLeftCell="H10" activePane="bottomRight" state="frozen"/>
      <selection pane="topRight" activeCell="H1" sqref="H1"/>
      <selection pane="bottomLeft" activeCell="A4" sqref="A4"/>
      <selection pane="bottomRight" activeCell="F22" sqref="F22"/>
    </sheetView>
  </sheetViews>
  <sheetFormatPr defaultColWidth="8.85546875" defaultRowHeight="16.5" x14ac:dyDescent="0.3"/>
  <cols>
    <col min="1" max="1" width="55.5703125" style="43" bestFit="1" customWidth="1"/>
    <col min="2" max="2" width="35.42578125" style="43" customWidth="1"/>
    <col min="3" max="6" width="15.7109375" style="43" customWidth="1"/>
    <col min="7" max="7" width="33.85546875" style="43" customWidth="1"/>
    <col min="8" max="16384" width="8.85546875" style="43"/>
  </cols>
  <sheetData>
    <row r="1" spans="1:7" ht="20.25" x14ac:dyDescent="0.3">
      <c r="A1" s="112" t="s">
        <v>480</v>
      </c>
      <c r="B1" s="113"/>
      <c r="C1" s="114"/>
      <c r="D1" s="114"/>
      <c r="E1" s="114"/>
      <c r="F1" s="114"/>
      <c r="G1" s="115"/>
    </row>
    <row r="2" spans="1:7" x14ac:dyDescent="0.3">
      <c r="A2" s="116"/>
      <c r="B2" s="117"/>
      <c r="C2" s="117"/>
      <c r="D2" s="117"/>
      <c r="E2" s="117"/>
      <c r="F2" s="117"/>
      <c r="G2" s="118"/>
    </row>
    <row r="3" spans="1:7" ht="42.95" customHeight="1" x14ac:dyDescent="0.3">
      <c r="A3" s="140" t="s">
        <v>554</v>
      </c>
      <c r="B3" s="141" t="s">
        <v>555</v>
      </c>
      <c r="C3" s="142" t="s">
        <v>574</v>
      </c>
      <c r="D3" s="142" t="s">
        <v>580</v>
      </c>
      <c r="E3" s="142" t="s">
        <v>581</v>
      </c>
      <c r="F3" s="142" t="s">
        <v>582</v>
      </c>
      <c r="G3" s="153" t="s">
        <v>583</v>
      </c>
    </row>
    <row r="4" spans="1:7" x14ac:dyDescent="0.3">
      <c r="A4" s="80" t="s">
        <v>479</v>
      </c>
      <c r="B4" s="101"/>
      <c r="C4" s="102">
        <f>SUM(C5)</f>
        <v>75785</v>
      </c>
      <c r="D4" s="102"/>
      <c r="E4" s="102"/>
      <c r="F4" s="102"/>
      <c r="G4" s="147"/>
    </row>
    <row r="5" spans="1:7" x14ac:dyDescent="0.3">
      <c r="A5" s="132"/>
      <c r="B5" s="88" t="s">
        <v>571</v>
      </c>
      <c r="C5" s="51">
        <v>75785</v>
      </c>
      <c r="D5" s="106">
        <f>F22</f>
        <v>46905.571428571435</v>
      </c>
      <c r="E5" s="106"/>
      <c r="F5" s="106"/>
      <c r="G5" s="139"/>
    </row>
    <row r="7" spans="1:7" ht="17.25" thickBot="1" x14ac:dyDescent="0.35"/>
    <row r="8" spans="1:7" ht="32.25" thickBot="1" x14ac:dyDescent="0.35">
      <c r="A8" s="396" t="s">
        <v>904</v>
      </c>
      <c r="B8" s="396" t="s">
        <v>905</v>
      </c>
      <c r="C8" s="396" t="s">
        <v>906</v>
      </c>
      <c r="D8" s="397" t="s">
        <v>923</v>
      </c>
      <c r="E8" s="397" t="s">
        <v>924</v>
      </c>
      <c r="F8" s="397" t="s">
        <v>578</v>
      </c>
    </row>
    <row r="9" spans="1:7" x14ac:dyDescent="0.3">
      <c r="A9" s="398"/>
      <c r="B9" s="398"/>
      <c r="C9" s="399"/>
      <c r="D9" s="400"/>
      <c r="E9" s="400"/>
      <c r="F9" s="400"/>
    </row>
    <row r="10" spans="1:7" x14ac:dyDescent="0.3">
      <c r="A10" s="398" t="s">
        <v>921</v>
      </c>
      <c r="B10" s="412" t="s">
        <v>887</v>
      </c>
      <c r="C10" s="399">
        <v>43374</v>
      </c>
      <c r="D10" s="401">
        <v>12000</v>
      </c>
      <c r="E10" s="401">
        <f>15000000/14000</f>
        <v>1071.4285714285713</v>
      </c>
      <c r="F10" s="401">
        <f>D10+E10</f>
        <v>13071.428571428571</v>
      </c>
    </row>
    <row r="11" spans="1:7" x14ac:dyDescent="0.3">
      <c r="A11" s="398" t="s">
        <v>922</v>
      </c>
      <c r="B11" s="412" t="s">
        <v>887</v>
      </c>
      <c r="C11" s="399"/>
      <c r="D11" s="401">
        <v>5600</v>
      </c>
      <c r="E11" s="401">
        <f>7000000/14000</f>
        <v>500</v>
      </c>
      <c r="F11" s="401">
        <f t="shared" ref="F11:F20" si="0">D11+E11</f>
        <v>6100</v>
      </c>
    </row>
    <row r="12" spans="1:7" x14ac:dyDescent="0.3">
      <c r="A12" s="398" t="s">
        <v>907</v>
      </c>
      <c r="B12" s="398" t="s">
        <v>908</v>
      </c>
      <c r="C12" s="399">
        <v>43054</v>
      </c>
      <c r="D12" s="401">
        <v>5600</v>
      </c>
      <c r="E12" s="401">
        <f>30000000/14000</f>
        <v>2142.8571428571427</v>
      </c>
      <c r="F12" s="401">
        <f t="shared" si="0"/>
        <v>7742.8571428571431</v>
      </c>
    </row>
    <row r="13" spans="1:7" x14ac:dyDescent="0.3">
      <c r="A13" s="398" t="s">
        <v>909</v>
      </c>
      <c r="B13" s="398" t="s">
        <v>910</v>
      </c>
      <c r="C13" s="399">
        <v>43221</v>
      </c>
      <c r="D13" s="401">
        <v>4160</v>
      </c>
      <c r="E13" s="401">
        <f>30000000/14000</f>
        <v>2142.8571428571427</v>
      </c>
      <c r="F13" s="401">
        <f t="shared" si="0"/>
        <v>6302.8571428571431</v>
      </c>
    </row>
    <row r="14" spans="1:7" x14ac:dyDescent="0.3">
      <c r="A14" s="398" t="s">
        <v>911</v>
      </c>
      <c r="B14" s="398" t="s">
        <v>279</v>
      </c>
      <c r="C14" s="399">
        <v>43507</v>
      </c>
      <c r="D14" s="401">
        <v>2700</v>
      </c>
      <c r="E14" s="401">
        <f>7000000/14000</f>
        <v>500</v>
      </c>
      <c r="F14" s="401">
        <f t="shared" si="0"/>
        <v>3200</v>
      </c>
    </row>
    <row r="15" spans="1:7" x14ac:dyDescent="0.3">
      <c r="A15" s="402" t="s">
        <v>912</v>
      </c>
      <c r="B15" s="402" t="s">
        <v>51</v>
      </c>
      <c r="C15" s="403">
        <v>43344</v>
      </c>
      <c r="D15" s="404">
        <v>1200</v>
      </c>
      <c r="E15" s="401">
        <f>7000000/14000</f>
        <v>500</v>
      </c>
      <c r="F15" s="401">
        <f t="shared" si="0"/>
        <v>1700</v>
      </c>
    </row>
    <row r="16" spans="1:7" x14ac:dyDescent="0.3">
      <c r="A16" s="402" t="s">
        <v>913</v>
      </c>
      <c r="B16" s="402" t="s">
        <v>914</v>
      </c>
      <c r="C16" s="403">
        <v>43221</v>
      </c>
      <c r="D16" s="404">
        <v>3000</v>
      </c>
      <c r="E16" s="401">
        <f>15000000/14000</f>
        <v>1071.4285714285713</v>
      </c>
      <c r="F16" s="401">
        <f t="shared" si="0"/>
        <v>4071.4285714285716</v>
      </c>
    </row>
    <row r="17" spans="1:6" x14ac:dyDescent="0.3">
      <c r="A17" s="402" t="s">
        <v>915</v>
      </c>
      <c r="B17" s="402" t="s">
        <v>916</v>
      </c>
      <c r="C17" s="399">
        <v>43374</v>
      </c>
      <c r="D17" s="404">
        <v>667</v>
      </c>
      <c r="E17" s="401">
        <f>7000000/14000</f>
        <v>500</v>
      </c>
      <c r="F17" s="401">
        <f t="shared" si="0"/>
        <v>1167</v>
      </c>
    </row>
    <row r="18" spans="1:6" x14ac:dyDescent="0.3">
      <c r="A18" s="402" t="s">
        <v>917</v>
      </c>
      <c r="B18" s="402" t="s">
        <v>918</v>
      </c>
      <c r="C18" s="403">
        <v>43497</v>
      </c>
      <c r="D18" s="404">
        <v>650</v>
      </c>
      <c r="E18" s="401">
        <f>7000000/14000</f>
        <v>500</v>
      </c>
      <c r="F18" s="401">
        <f t="shared" si="0"/>
        <v>1150</v>
      </c>
    </row>
    <row r="19" spans="1:6" x14ac:dyDescent="0.3">
      <c r="A19" s="402" t="s">
        <v>919</v>
      </c>
      <c r="B19" s="402" t="s">
        <v>920</v>
      </c>
      <c r="C19" s="403">
        <v>43584</v>
      </c>
      <c r="D19" s="404">
        <v>650</v>
      </c>
      <c r="E19" s="401">
        <f>7000000/14000</f>
        <v>500</v>
      </c>
      <c r="F19" s="401">
        <f t="shared" si="0"/>
        <v>1150</v>
      </c>
    </row>
    <row r="20" spans="1:6" x14ac:dyDescent="0.3">
      <c r="A20" s="402" t="s">
        <v>925</v>
      </c>
      <c r="B20" s="402" t="s">
        <v>926</v>
      </c>
      <c r="C20" s="403"/>
      <c r="D20" s="404">
        <v>750</v>
      </c>
      <c r="E20" s="401">
        <f>7000000/14000</f>
        <v>500</v>
      </c>
      <c r="F20" s="401">
        <f t="shared" si="0"/>
        <v>1250</v>
      </c>
    </row>
    <row r="21" spans="1:6" ht="17.25" thickBot="1" x14ac:dyDescent="0.35">
      <c r="A21" s="402"/>
      <c r="B21" s="405"/>
      <c r="C21" s="406"/>
      <c r="D21" s="407"/>
      <c r="E21" s="407"/>
      <c r="F21" s="407"/>
    </row>
    <row r="22" spans="1:6" ht="17.25" thickBot="1" x14ac:dyDescent="0.35">
      <c r="A22" s="408" t="s">
        <v>578</v>
      </c>
      <c r="B22" s="409"/>
      <c r="C22" s="410"/>
      <c r="D22" s="411">
        <f>SUM(D9:D21)</f>
        <v>36977</v>
      </c>
      <c r="E22" s="411">
        <f>SUM(E9:E21)</f>
        <v>9928.5714285714275</v>
      </c>
      <c r="F22" s="411">
        <f>SUM(F9:F21)</f>
        <v>46905.571428571435</v>
      </c>
    </row>
  </sheetData>
  <pageMargins left="0.25" right="0.25" top="0.75" bottom="0.75" header="0.3" footer="0.3"/>
  <pageSetup paperSize="9" scale="5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47"/>
  <sheetViews>
    <sheetView zoomScale="60" zoomScaleNormal="60" workbookViewId="0">
      <selection activeCell="I1" sqref="I1"/>
    </sheetView>
  </sheetViews>
  <sheetFormatPr defaultColWidth="8.85546875" defaultRowHeight="15" x14ac:dyDescent="0.25"/>
  <cols>
    <col min="1" max="1" width="11.42578125" bestFit="1" customWidth="1"/>
    <col min="2" max="2" width="5.28515625" customWidth="1"/>
    <col min="3" max="3" width="11.28515625" customWidth="1"/>
    <col min="4" max="4" width="30.7109375" customWidth="1"/>
    <col min="5" max="6" width="11" customWidth="1"/>
    <col min="7" max="7" width="43.85546875" style="3" customWidth="1"/>
    <col min="8" max="8" width="31.28515625" style="3" customWidth="1"/>
    <col min="9" max="9" width="59" style="3" customWidth="1"/>
    <col min="10" max="10" width="29" customWidth="1"/>
    <col min="11" max="11" width="0.28515625" customWidth="1"/>
    <col min="12" max="12" width="23.28515625" customWidth="1"/>
    <col min="13" max="13" width="16.28515625" bestFit="1" customWidth="1"/>
    <col min="14" max="14" width="19.42578125" style="2" bestFit="1" customWidth="1"/>
    <col min="15" max="15" width="23.7109375" style="3" bestFit="1" customWidth="1"/>
    <col min="16" max="16" width="16.42578125" style="3" bestFit="1" customWidth="1"/>
    <col min="17" max="17" width="11.7109375" style="3" bestFit="1" customWidth="1"/>
    <col min="18" max="18" width="11.42578125" style="3" bestFit="1" customWidth="1"/>
    <col min="19" max="19" width="11.7109375" style="3" bestFit="1" customWidth="1"/>
    <col min="20" max="20" width="14.7109375" style="3" bestFit="1" customWidth="1"/>
    <col min="22" max="22" width="11.42578125" bestFit="1" customWidth="1"/>
  </cols>
  <sheetData>
    <row r="1" spans="1:20" x14ac:dyDescent="0.25">
      <c r="A1">
        <v>1</v>
      </c>
      <c r="B1">
        <f>+A1+1</f>
        <v>2</v>
      </c>
      <c r="C1">
        <f t="shared" ref="C1:N1" si="0">+B1+1</f>
        <v>3</v>
      </c>
      <c r="F1" t="e">
        <f>+#REF!+1</f>
        <v>#REF!</v>
      </c>
      <c r="G1" t="e">
        <f t="shared" si="0"/>
        <v>#REF!</v>
      </c>
      <c r="H1"/>
      <c r="I1"/>
      <c r="K1" t="e">
        <f>+#REF!+1</f>
        <v>#REF!</v>
      </c>
      <c r="L1" t="e">
        <f t="shared" si="0"/>
        <v>#REF!</v>
      </c>
      <c r="M1" t="e">
        <f t="shared" si="0"/>
        <v>#REF!</v>
      </c>
      <c r="N1" s="2" t="e">
        <f t="shared" si="0"/>
        <v>#REF!</v>
      </c>
    </row>
    <row r="2" spans="1:20" s="10" customFormat="1" ht="72.75" customHeight="1" x14ac:dyDescent="0.25">
      <c r="A2" s="4" t="s">
        <v>34</v>
      </c>
      <c r="B2" s="5" t="s">
        <v>35</v>
      </c>
      <c r="C2" s="6" t="s">
        <v>36</v>
      </c>
      <c r="D2" s="5" t="s">
        <v>37</v>
      </c>
      <c r="E2" s="5" t="s">
        <v>38</v>
      </c>
      <c r="F2" s="5" t="s">
        <v>39</v>
      </c>
      <c r="G2" s="5" t="s">
        <v>40</v>
      </c>
      <c r="H2" s="5" t="s">
        <v>41</v>
      </c>
      <c r="I2" s="5" t="s">
        <v>42</v>
      </c>
      <c r="J2" s="5" t="s">
        <v>43</v>
      </c>
      <c r="K2" s="5" t="s">
        <v>44</v>
      </c>
      <c r="L2" s="5" t="s">
        <v>45</v>
      </c>
      <c r="M2" s="7" t="s">
        <v>46</v>
      </c>
      <c r="N2" s="8"/>
      <c r="O2" s="9"/>
      <c r="P2" s="9"/>
      <c r="Q2" s="9"/>
      <c r="R2" s="9"/>
      <c r="S2" s="9"/>
    </row>
    <row r="3" spans="1:20" x14ac:dyDescent="0.25">
      <c r="A3" s="12" t="s">
        <v>47</v>
      </c>
      <c r="B3" s="1">
        <v>1</v>
      </c>
      <c r="C3" s="13">
        <v>43473</v>
      </c>
      <c r="D3" s="1"/>
      <c r="E3">
        <v>0</v>
      </c>
      <c r="F3" s="14" t="str">
        <f>LEFT(Table33[[#This Row],[Account Description ]],5)</f>
        <v>11110</v>
      </c>
      <c r="G3" s="1" t="s">
        <v>48</v>
      </c>
      <c r="H3" s="1" t="s">
        <v>49</v>
      </c>
      <c r="I3" s="1" t="s">
        <v>50</v>
      </c>
      <c r="J3" s="1" t="s">
        <v>51</v>
      </c>
      <c r="K3" s="16"/>
      <c r="L3" s="16">
        <v>8000000</v>
      </c>
      <c r="M3" s="17"/>
      <c r="T3"/>
    </row>
    <row r="4" spans="1:20" x14ac:dyDescent="0.25">
      <c r="A4" s="12" t="s">
        <v>47</v>
      </c>
      <c r="B4" s="1">
        <v>2</v>
      </c>
      <c r="C4" s="13">
        <v>43473</v>
      </c>
      <c r="D4" s="1"/>
      <c r="E4">
        <v>0</v>
      </c>
      <c r="F4" s="14" t="str">
        <f>LEFT(Table33[[#This Row],[Account Description ]],5)</f>
        <v>11251</v>
      </c>
      <c r="G4" s="1" t="s">
        <v>52</v>
      </c>
      <c r="H4" s="1" t="s">
        <v>49</v>
      </c>
      <c r="I4" s="1" t="s">
        <v>50</v>
      </c>
      <c r="J4" s="1" t="s">
        <v>51</v>
      </c>
      <c r="K4" s="15"/>
      <c r="L4" s="15"/>
      <c r="M4" s="18">
        <v>8000000</v>
      </c>
      <c r="T4"/>
    </row>
    <row r="5" spans="1:20" x14ac:dyDescent="0.25">
      <c r="A5" s="12" t="s">
        <v>53</v>
      </c>
      <c r="B5" s="1">
        <v>1</v>
      </c>
      <c r="C5" s="13">
        <v>43475</v>
      </c>
      <c r="D5" s="1" t="s">
        <v>54</v>
      </c>
      <c r="E5">
        <v>55161</v>
      </c>
      <c r="F5" s="14" t="str">
        <f>LEFT(Table33[[#This Row],[Account Description ]],5)</f>
        <v>55161</v>
      </c>
      <c r="G5" s="1" t="s">
        <v>55</v>
      </c>
      <c r="H5" s="1" t="s">
        <v>49</v>
      </c>
      <c r="I5" s="1" t="s">
        <v>56</v>
      </c>
      <c r="J5" s="1" t="s">
        <v>57</v>
      </c>
      <c r="K5" s="16"/>
      <c r="L5" s="16">
        <v>9000000</v>
      </c>
      <c r="M5" s="17"/>
      <c r="T5"/>
    </row>
    <row r="6" spans="1:20" x14ac:dyDescent="0.25">
      <c r="A6" s="12" t="s">
        <v>53</v>
      </c>
      <c r="B6" s="1">
        <v>2</v>
      </c>
      <c r="C6" s="13">
        <v>43475</v>
      </c>
      <c r="D6" s="1" t="s">
        <v>54</v>
      </c>
      <c r="E6">
        <v>0</v>
      </c>
      <c r="F6" s="14" t="str">
        <f>LEFT(Table33[[#This Row],[Account Description ]],5)</f>
        <v>21112</v>
      </c>
      <c r="G6" s="1" t="s">
        <v>58</v>
      </c>
      <c r="H6" s="1" t="s">
        <v>49</v>
      </c>
      <c r="I6" s="1" t="s">
        <v>59</v>
      </c>
      <c r="J6" s="1" t="s">
        <v>57</v>
      </c>
      <c r="K6" s="16"/>
      <c r="L6" s="17">
        <f>-(L5*2%)</f>
        <v>-180000</v>
      </c>
      <c r="M6" s="17">
        <v>180000</v>
      </c>
      <c r="T6"/>
    </row>
    <row r="7" spans="1:20" x14ac:dyDescent="0.25">
      <c r="A7" s="12" t="s">
        <v>53</v>
      </c>
      <c r="B7" s="1">
        <v>3</v>
      </c>
      <c r="C7" s="13">
        <v>43475</v>
      </c>
      <c r="D7" s="1" t="s">
        <v>54</v>
      </c>
      <c r="E7">
        <v>0</v>
      </c>
      <c r="F7" s="14" t="str">
        <f>LEFT(Table33[[#This Row],[Account Description ]],5)</f>
        <v>11251</v>
      </c>
      <c r="G7" s="1" t="s">
        <v>52</v>
      </c>
      <c r="H7" s="1" t="s">
        <v>49</v>
      </c>
      <c r="I7" s="1" t="s">
        <v>56</v>
      </c>
      <c r="J7" s="1" t="s">
        <v>57</v>
      </c>
      <c r="K7" s="15"/>
      <c r="L7" s="15"/>
      <c r="M7" s="18">
        <f>L5-M6</f>
        <v>8820000</v>
      </c>
      <c r="T7"/>
    </row>
    <row r="8" spans="1:20" x14ac:dyDescent="0.25">
      <c r="A8" s="12" t="s">
        <v>60</v>
      </c>
      <c r="B8" s="1">
        <v>1</v>
      </c>
      <c r="C8" s="13">
        <v>43475</v>
      </c>
      <c r="D8" s="1" t="s">
        <v>61</v>
      </c>
      <c r="E8">
        <v>51500</v>
      </c>
      <c r="F8" s="14" t="str">
        <f>LEFT(Table33[[#This Row],[Account Description ]],5)</f>
        <v>51511</v>
      </c>
      <c r="G8" s="1" t="s">
        <v>62</v>
      </c>
      <c r="H8" s="1" t="s">
        <v>49</v>
      </c>
      <c r="I8" s="1" t="s">
        <v>63</v>
      </c>
      <c r="J8" s="1" t="s">
        <v>64</v>
      </c>
      <c r="K8" s="16"/>
      <c r="L8" s="16">
        <f>24211523-L9</f>
        <v>23436215</v>
      </c>
      <c r="M8" s="17">
        <f>Table33[[#This Row],[Debet]]</f>
        <v>23436215</v>
      </c>
      <c r="T8"/>
    </row>
    <row r="9" spans="1:20" x14ac:dyDescent="0.25">
      <c r="A9" s="12" t="s">
        <v>60</v>
      </c>
      <c r="B9" s="1">
        <v>2</v>
      </c>
      <c r="C9" s="13">
        <v>43475</v>
      </c>
      <c r="D9" s="1" t="s">
        <v>61</v>
      </c>
      <c r="E9">
        <v>0</v>
      </c>
      <c r="F9" s="14" t="str">
        <f>LEFT(Table33[[#This Row],[Account Description ]],5)</f>
        <v>21211</v>
      </c>
      <c r="G9" s="1" t="s">
        <v>65</v>
      </c>
      <c r="H9" s="1" t="s">
        <v>49</v>
      </c>
      <c r="I9" s="1" t="s">
        <v>63</v>
      </c>
      <c r="J9" s="1" t="s">
        <v>64</v>
      </c>
      <c r="K9" s="16"/>
      <c r="L9" s="16">
        <v>775308</v>
      </c>
      <c r="M9" s="17">
        <f>Table33[[#This Row],[Debet]]</f>
        <v>775308</v>
      </c>
      <c r="T9"/>
    </row>
    <row r="10" spans="1:20" x14ac:dyDescent="0.25">
      <c r="A10" s="12" t="s">
        <v>66</v>
      </c>
      <c r="B10" s="1">
        <v>1</v>
      </c>
      <c r="C10" s="13">
        <v>43475</v>
      </c>
      <c r="D10" s="1" t="s">
        <v>54</v>
      </c>
      <c r="E10">
        <v>55121</v>
      </c>
      <c r="F10" s="14" t="str">
        <f>LEFT(Table33[[#This Row],[Account Description ]],5)</f>
        <v>55121</v>
      </c>
      <c r="G10" s="1" t="s">
        <v>67</v>
      </c>
      <c r="H10" s="1" t="s">
        <v>49</v>
      </c>
      <c r="I10" s="1" t="s">
        <v>68</v>
      </c>
      <c r="J10" s="1" t="s">
        <v>51</v>
      </c>
      <c r="K10" s="16"/>
      <c r="L10" s="16">
        <v>1429833</v>
      </c>
      <c r="M10" s="17">
        <f>Table33[[#This Row],[Debet]]</f>
        <v>1429833</v>
      </c>
      <c r="T10"/>
    </row>
    <row r="11" spans="1:20" x14ac:dyDescent="0.25">
      <c r="A11" s="12" t="s">
        <v>69</v>
      </c>
      <c r="B11" s="1">
        <v>1</v>
      </c>
      <c r="C11" s="13">
        <v>43475</v>
      </c>
      <c r="D11" s="1" t="s">
        <v>54</v>
      </c>
      <c r="E11">
        <v>0</v>
      </c>
      <c r="F11" s="14" t="str">
        <f>LEFT(Table33[[#This Row],[Account Description ]],5)</f>
        <v>21112</v>
      </c>
      <c r="G11" s="1" t="s">
        <v>58</v>
      </c>
      <c r="H11" s="1" t="s">
        <v>49</v>
      </c>
      <c r="I11" s="1" t="s">
        <v>70</v>
      </c>
      <c r="J11" s="1" t="s">
        <v>71</v>
      </c>
      <c r="K11" s="16"/>
      <c r="L11" s="16">
        <v>117400</v>
      </c>
      <c r="M11" s="17">
        <f>Table33[[#This Row],[Debet]]</f>
        <v>117400</v>
      </c>
      <c r="O11" s="3" t="s">
        <v>473</v>
      </c>
      <c r="P11" s="3">
        <v>54400</v>
      </c>
      <c r="T11"/>
    </row>
    <row r="12" spans="1:20" x14ac:dyDescent="0.25">
      <c r="A12" s="12" t="s">
        <v>72</v>
      </c>
      <c r="B12" s="1">
        <v>1</v>
      </c>
      <c r="C12" s="13">
        <v>43475</v>
      </c>
      <c r="D12" s="1" t="s">
        <v>54</v>
      </c>
      <c r="E12">
        <v>0</v>
      </c>
      <c r="F12" s="14" t="str">
        <f>LEFT(Table33[[#This Row],[Account Description ]],5)</f>
        <v>21114</v>
      </c>
      <c r="G12" s="1" t="s">
        <v>73</v>
      </c>
      <c r="H12" s="1" t="s">
        <v>49</v>
      </c>
      <c r="I12" s="1" t="s">
        <v>74</v>
      </c>
      <c r="J12" s="1" t="s">
        <v>71</v>
      </c>
      <c r="K12" s="16"/>
      <c r="L12" s="16">
        <v>8888889</v>
      </c>
      <c r="M12" s="17">
        <f>Table33[[#This Row],[Debet]]</f>
        <v>8888889</v>
      </c>
      <c r="O12" s="3" t="s">
        <v>474</v>
      </c>
      <c r="P12" s="3">
        <v>15000</v>
      </c>
      <c r="T12"/>
    </row>
    <row r="13" spans="1:20" x14ac:dyDescent="0.25">
      <c r="A13" s="12" t="s">
        <v>75</v>
      </c>
      <c r="B13" s="1">
        <v>1</v>
      </c>
      <c r="C13" s="13">
        <v>43475</v>
      </c>
      <c r="D13" s="1" t="s">
        <v>54</v>
      </c>
      <c r="E13">
        <v>0</v>
      </c>
      <c r="F13" s="14" t="str">
        <f>LEFT(Table33[[#This Row],[Account Description ]],5)</f>
        <v>21111</v>
      </c>
      <c r="G13" s="1" t="s">
        <v>76</v>
      </c>
      <c r="H13" s="1" t="s">
        <v>49</v>
      </c>
      <c r="I13" s="1" t="s">
        <v>77</v>
      </c>
      <c r="J13" s="1" t="s">
        <v>71</v>
      </c>
      <c r="K13" s="16"/>
      <c r="L13" s="16">
        <v>92538794</v>
      </c>
      <c r="M13" s="17">
        <f>Table33[[#This Row],[Debet]]</f>
        <v>92538794</v>
      </c>
      <c r="O13" s="3" t="s">
        <v>475</v>
      </c>
      <c r="P13" s="3">
        <v>48000</v>
      </c>
      <c r="T13"/>
    </row>
    <row r="14" spans="1:20" x14ac:dyDescent="0.25">
      <c r="A14" s="12" t="s">
        <v>78</v>
      </c>
      <c r="B14" s="1">
        <v>1</v>
      </c>
      <c r="C14" s="13">
        <v>43475</v>
      </c>
      <c r="D14" s="1" t="s">
        <v>79</v>
      </c>
      <c r="E14">
        <v>0</v>
      </c>
      <c r="F14" s="14" t="str">
        <f>LEFT(Table33[[#This Row],[Account Description ]],5)</f>
        <v>21111</v>
      </c>
      <c r="G14" s="1" t="s">
        <v>76</v>
      </c>
      <c r="H14" s="1" t="s">
        <v>80</v>
      </c>
      <c r="I14" s="1" t="s">
        <v>77</v>
      </c>
      <c r="J14" s="1" t="s">
        <v>71</v>
      </c>
      <c r="K14" s="16"/>
      <c r="L14" s="16">
        <v>9500000</v>
      </c>
      <c r="M14" s="17">
        <f>Table33[[#This Row],[Debet]]</f>
        <v>9500000</v>
      </c>
      <c r="P14" s="3">
        <v>117400</v>
      </c>
      <c r="T14"/>
    </row>
    <row r="15" spans="1:20" x14ac:dyDescent="0.25">
      <c r="A15" s="12" t="s">
        <v>81</v>
      </c>
      <c r="B15" s="1">
        <v>1</v>
      </c>
      <c r="C15" s="13">
        <v>43475</v>
      </c>
      <c r="D15" s="1" t="s">
        <v>61</v>
      </c>
      <c r="E15">
        <v>51500</v>
      </c>
      <c r="F15" s="14" t="str">
        <f>LEFT(Table33[[#This Row],[Account Description ]],5)</f>
        <v>51512</v>
      </c>
      <c r="G15" s="1" t="s">
        <v>82</v>
      </c>
      <c r="H15" s="1" t="s">
        <v>49</v>
      </c>
      <c r="I15" s="1" t="s">
        <v>83</v>
      </c>
      <c r="J15" s="1" t="s">
        <v>84</v>
      </c>
      <c r="K15" s="16"/>
      <c r="L15" s="16">
        <v>1246160</v>
      </c>
      <c r="M15" s="17">
        <f>Table33[[#This Row],[Debet]]</f>
        <v>1246160</v>
      </c>
      <c r="T15"/>
    </row>
    <row r="16" spans="1:20" x14ac:dyDescent="0.25">
      <c r="A16" s="12" t="s">
        <v>81</v>
      </c>
      <c r="B16" s="1">
        <v>2</v>
      </c>
      <c r="C16" s="13">
        <v>43475</v>
      </c>
      <c r="D16" s="1" t="s">
        <v>61</v>
      </c>
      <c r="E16">
        <v>0</v>
      </c>
      <c r="F16" s="14" t="str">
        <f>LEFT(Table33[[#This Row],[Account Description ]],5)</f>
        <v>21212</v>
      </c>
      <c r="G16" s="1" t="s">
        <v>85</v>
      </c>
      <c r="H16" s="1" t="s">
        <v>49</v>
      </c>
      <c r="I16" s="1" t="s">
        <v>83</v>
      </c>
      <c r="J16" s="1" t="s">
        <v>84</v>
      </c>
      <c r="K16" s="16"/>
      <c r="L16" s="16">
        <v>311540</v>
      </c>
      <c r="M16" s="17">
        <f>Table33[[#This Row],[Debet]]</f>
        <v>311540</v>
      </c>
      <c r="T16"/>
    </row>
    <row r="17" spans="1:20" x14ac:dyDescent="0.25">
      <c r="A17" s="12" t="s">
        <v>86</v>
      </c>
      <c r="B17" s="1">
        <v>1</v>
      </c>
      <c r="C17" s="13">
        <v>43481</v>
      </c>
      <c r="D17" s="1" t="s">
        <v>61</v>
      </c>
      <c r="E17">
        <v>51530</v>
      </c>
      <c r="F17" s="14" t="str">
        <f>LEFT(Table33[[#This Row],[Account Description ]],5)</f>
        <v>51530</v>
      </c>
      <c r="G17" s="1" t="s">
        <v>87</v>
      </c>
      <c r="H17" s="1" t="s">
        <v>49</v>
      </c>
      <c r="I17" s="1" t="s">
        <v>88</v>
      </c>
      <c r="J17" s="1" t="s">
        <v>89</v>
      </c>
      <c r="K17" s="16"/>
      <c r="L17" s="16">
        <v>3468400</v>
      </c>
      <c r="M17" s="17">
        <f>Table33[[#This Row],[Debet]]</f>
        <v>3468400</v>
      </c>
      <c r="T17"/>
    </row>
    <row r="18" spans="1:20" x14ac:dyDescent="0.25">
      <c r="A18" s="12" t="s">
        <v>90</v>
      </c>
      <c r="B18" s="1">
        <v>1</v>
      </c>
      <c r="C18" s="13">
        <v>43481</v>
      </c>
      <c r="D18" s="1" t="s">
        <v>91</v>
      </c>
      <c r="E18">
        <v>53100</v>
      </c>
      <c r="F18" s="14" t="str">
        <f>LEFT(Table33[[#This Row],[Account Description ]],5)</f>
        <v>53110</v>
      </c>
      <c r="G18" s="1" t="s">
        <v>92</v>
      </c>
      <c r="H18" s="1" t="s">
        <v>49</v>
      </c>
      <c r="I18" s="1" t="s">
        <v>93</v>
      </c>
      <c r="J18" s="1" t="s">
        <v>94</v>
      </c>
      <c r="K18" s="16"/>
      <c r="L18" s="16">
        <v>16281000</v>
      </c>
      <c r="M18" s="17">
        <f>Table33[[#This Row],[Debet]]</f>
        <v>16281000</v>
      </c>
      <c r="T18"/>
    </row>
    <row r="19" spans="1:20" x14ac:dyDescent="0.25">
      <c r="A19" s="12" t="s">
        <v>95</v>
      </c>
      <c r="B19" s="1">
        <v>1</v>
      </c>
      <c r="C19" s="13">
        <v>43481</v>
      </c>
      <c r="D19" s="1" t="s">
        <v>91</v>
      </c>
      <c r="E19">
        <v>53100</v>
      </c>
      <c r="F19" s="14" t="str">
        <f>LEFT(Table33[[#This Row],[Account Description ]],5)</f>
        <v>53140</v>
      </c>
      <c r="G19" s="1" t="s">
        <v>96</v>
      </c>
      <c r="H19" s="1" t="s">
        <v>49</v>
      </c>
      <c r="I19" s="1" t="s">
        <v>97</v>
      </c>
      <c r="J19" s="1" t="s">
        <v>98</v>
      </c>
      <c r="K19" s="16"/>
      <c r="L19" s="16">
        <v>1750000</v>
      </c>
      <c r="M19" s="17">
        <f>Table33[[#This Row],[Debet]]</f>
        <v>1750000</v>
      </c>
      <c r="T19"/>
    </row>
    <row r="20" spans="1:20" x14ac:dyDescent="0.25">
      <c r="A20" s="12" t="s">
        <v>95</v>
      </c>
      <c r="B20" s="1">
        <v>2</v>
      </c>
      <c r="C20" s="13">
        <v>43481</v>
      </c>
      <c r="D20" s="1" t="s">
        <v>91</v>
      </c>
      <c r="E20">
        <v>53100</v>
      </c>
      <c r="F20" s="14" t="str">
        <f>LEFT(Table33[[#This Row],[Account Description ]],5)</f>
        <v>53130</v>
      </c>
      <c r="G20" s="1" t="s">
        <v>99</v>
      </c>
      <c r="H20" s="1" t="s">
        <v>49</v>
      </c>
      <c r="I20" s="1" t="s">
        <v>100</v>
      </c>
      <c r="J20" s="1" t="s">
        <v>98</v>
      </c>
      <c r="K20" s="16"/>
      <c r="L20" s="16">
        <v>500000</v>
      </c>
      <c r="M20" s="17">
        <f>Table33[[#This Row],[Debet]]</f>
        <v>500000</v>
      </c>
      <c r="T20"/>
    </row>
    <row r="21" spans="1:20" x14ac:dyDescent="0.25">
      <c r="A21" s="12" t="s">
        <v>95</v>
      </c>
      <c r="B21" s="1">
        <v>3</v>
      </c>
      <c r="C21" s="13">
        <v>43481</v>
      </c>
      <c r="D21" s="1" t="s">
        <v>91</v>
      </c>
      <c r="E21">
        <v>53100</v>
      </c>
      <c r="F21" s="14" t="str">
        <f>LEFT(Table33[[#This Row],[Account Description ]],5)</f>
        <v>53120</v>
      </c>
      <c r="G21" s="1" t="s">
        <v>101</v>
      </c>
      <c r="H21" s="1" t="s">
        <v>49</v>
      </c>
      <c r="I21" s="1" t="s">
        <v>102</v>
      </c>
      <c r="J21" s="1" t="s">
        <v>98</v>
      </c>
      <c r="K21" s="16"/>
      <c r="L21" s="16">
        <v>1280000</v>
      </c>
      <c r="M21" s="17">
        <f>Table33[[#This Row],[Debet]]</f>
        <v>1280000</v>
      </c>
      <c r="T21"/>
    </row>
    <row r="22" spans="1:20" x14ac:dyDescent="0.25">
      <c r="A22" s="12" t="s">
        <v>103</v>
      </c>
      <c r="B22" s="1">
        <v>1</v>
      </c>
      <c r="C22" s="13">
        <v>43481</v>
      </c>
      <c r="D22" s="1" t="s">
        <v>91</v>
      </c>
      <c r="E22">
        <v>53100</v>
      </c>
      <c r="F22" s="14" t="str">
        <f>LEFT(Table33[[#This Row],[Account Description ]],5)</f>
        <v>53140</v>
      </c>
      <c r="G22" s="1" t="s">
        <v>96</v>
      </c>
      <c r="H22" s="1" t="s">
        <v>49</v>
      </c>
      <c r="I22" s="1" t="s">
        <v>104</v>
      </c>
      <c r="J22" s="1" t="s">
        <v>105</v>
      </c>
      <c r="K22" s="16"/>
      <c r="L22" s="16">
        <v>1250000</v>
      </c>
      <c r="M22" s="17">
        <f>Table33[[#This Row],[Debet]]</f>
        <v>1250000</v>
      </c>
      <c r="T22"/>
    </row>
    <row r="23" spans="1:20" x14ac:dyDescent="0.25">
      <c r="A23" s="12" t="s">
        <v>103</v>
      </c>
      <c r="B23" s="1">
        <v>2</v>
      </c>
      <c r="C23" s="13">
        <v>43481</v>
      </c>
      <c r="D23" s="1" t="s">
        <v>91</v>
      </c>
      <c r="E23">
        <v>53100</v>
      </c>
      <c r="F23" s="14" t="str">
        <f>LEFT(Table33[[#This Row],[Account Description ]],5)</f>
        <v>53130</v>
      </c>
      <c r="G23" s="1" t="s">
        <v>99</v>
      </c>
      <c r="H23" s="1" t="s">
        <v>49</v>
      </c>
      <c r="I23" s="1" t="s">
        <v>106</v>
      </c>
      <c r="J23" s="1" t="s">
        <v>105</v>
      </c>
      <c r="K23" s="16"/>
      <c r="L23" s="16">
        <v>500000</v>
      </c>
      <c r="M23" s="17">
        <f>Table33[[#This Row],[Debet]]</f>
        <v>500000</v>
      </c>
      <c r="T23"/>
    </row>
    <row r="24" spans="1:20" x14ac:dyDescent="0.25">
      <c r="A24" s="12" t="s">
        <v>107</v>
      </c>
      <c r="B24" s="1">
        <v>1</v>
      </c>
      <c r="C24" s="13">
        <v>43481</v>
      </c>
      <c r="D24" s="1" t="s">
        <v>91</v>
      </c>
      <c r="E24">
        <v>53100</v>
      </c>
      <c r="F24" s="14" t="str">
        <f>LEFT(Table33[[#This Row],[Account Description ]],5)</f>
        <v>53140</v>
      </c>
      <c r="G24" s="1" t="s">
        <v>96</v>
      </c>
      <c r="H24" s="1" t="s">
        <v>49</v>
      </c>
      <c r="I24" s="1" t="s">
        <v>108</v>
      </c>
      <c r="J24" s="1" t="s">
        <v>51</v>
      </c>
      <c r="K24" s="16"/>
      <c r="L24" s="16">
        <v>1750000</v>
      </c>
      <c r="M24" s="17">
        <f>Table33[[#This Row],[Debet]]</f>
        <v>1750000</v>
      </c>
      <c r="T24"/>
    </row>
    <row r="25" spans="1:20" x14ac:dyDescent="0.25">
      <c r="A25" s="12" t="s">
        <v>107</v>
      </c>
      <c r="B25" s="1">
        <v>2</v>
      </c>
      <c r="C25" s="13">
        <v>43481</v>
      </c>
      <c r="D25" s="1" t="s">
        <v>91</v>
      </c>
      <c r="E25">
        <v>53100</v>
      </c>
      <c r="F25" s="14" t="str">
        <f>LEFT(Table33[[#This Row],[Account Description ]],5)</f>
        <v>53130</v>
      </c>
      <c r="G25" s="1" t="s">
        <v>99</v>
      </c>
      <c r="H25" s="1" t="s">
        <v>49</v>
      </c>
      <c r="I25" s="1" t="s">
        <v>109</v>
      </c>
      <c r="J25" s="1" t="s">
        <v>51</v>
      </c>
      <c r="K25" s="16"/>
      <c r="L25" s="16">
        <v>500000</v>
      </c>
      <c r="M25" s="17">
        <f>Table33[[#This Row],[Debet]]</f>
        <v>500000</v>
      </c>
      <c r="T25"/>
    </row>
    <row r="26" spans="1:20" x14ac:dyDescent="0.25">
      <c r="A26" s="12" t="s">
        <v>107</v>
      </c>
      <c r="B26" s="1">
        <v>3</v>
      </c>
      <c r="C26" s="13">
        <v>43481</v>
      </c>
      <c r="D26" s="1" t="s">
        <v>91</v>
      </c>
      <c r="E26">
        <v>53100</v>
      </c>
      <c r="F26" s="14" t="str">
        <f>LEFT(Table33[[#This Row],[Account Description ]],5)</f>
        <v>53120</v>
      </c>
      <c r="G26" s="1" t="s">
        <v>101</v>
      </c>
      <c r="H26" s="1" t="s">
        <v>49</v>
      </c>
      <c r="I26" s="1" t="s">
        <v>110</v>
      </c>
      <c r="J26" s="1" t="s">
        <v>51</v>
      </c>
      <c r="K26" s="16"/>
      <c r="L26" s="16">
        <v>900000</v>
      </c>
      <c r="M26" s="17">
        <f>Table33[[#This Row],[Debet]]</f>
        <v>900000</v>
      </c>
      <c r="T26"/>
    </row>
    <row r="27" spans="1:20" x14ac:dyDescent="0.25">
      <c r="A27" s="12" t="s">
        <v>111</v>
      </c>
      <c r="B27" s="1">
        <v>1</v>
      </c>
      <c r="C27" s="13">
        <v>43488</v>
      </c>
      <c r="D27" s="1" t="s">
        <v>54</v>
      </c>
      <c r="E27">
        <v>55121</v>
      </c>
      <c r="F27" s="14" t="str">
        <f>LEFT(Table33[[#This Row],[Account Description ]],5)</f>
        <v>55121</v>
      </c>
      <c r="G27" s="1" t="s">
        <v>67</v>
      </c>
      <c r="H27" s="1" t="s">
        <v>49</v>
      </c>
      <c r="I27" s="1" t="s">
        <v>112</v>
      </c>
      <c r="J27" s="1" t="s">
        <v>51</v>
      </c>
      <c r="K27" s="16"/>
      <c r="L27" s="16">
        <v>671962</v>
      </c>
      <c r="M27" s="17">
        <f>Table33[[#This Row],[Debet]]</f>
        <v>671962</v>
      </c>
      <c r="T27"/>
    </row>
    <row r="28" spans="1:20" x14ac:dyDescent="0.25">
      <c r="A28" s="12" t="s">
        <v>111</v>
      </c>
      <c r="B28" s="1">
        <v>2</v>
      </c>
      <c r="C28" s="13">
        <v>43488</v>
      </c>
      <c r="D28" s="1" t="s">
        <v>54</v>
      </c>
      <c r="E28">
        <v>55131</v>
      </c>
      <c r="F28" s="14" t="str">
        <f>LEFT(Table33[[#This Row],[Account Description ]],5)</f>
        <v>55131</v>
      </c>
      <c r="G28" s="1" t="s">
        <v>113</v>
      </c>
      <c r="H28" s="1" t="s">
        <v>49</v>
      </c>
      <c r="I28" s="1" t="s">
        <v>114</v>
      </c>
      <c r="J28" s="1" t="s">
        <v>51</v>
      </c>
      <c r="K28" s="16"/>
      <c r="L28" s="16">
        <v>2116300</v>
      </c>
      <c r="M28" s="17">
        <f>Table33[[#This Row],[Debet]]</f>
        <v>2116300</v>
      </c>
      <c r="T28"/>
    </row>
    <row r="29" spans="1:20" x14ac:dyDescent="0.25">
      <c r="A29" s="12" t="s">
        <v>111</v>
      </c>
      <c r="B29" s="1">
        <v>3</v>
      </c>
      <c r="C29" s="13">
        <v>43488</v>
      </c>
      <c r="D29" s="1" t="s">
        <v>54</v>
      </c>
      <c r="E29">
        <v>55133</v>
      </c>
      <c r="F29" s="14" t="str">
        <f>LEFT(Table33[[#This Row],[Account Description ]],5)</f>
        <v>55133</v>
      </c>
      <c r="G29" s="1" t="s">
        <v>115</v>
      </c>
      <c r="H29" s="1" t="s">
        <v>49</v>
      </c>
      <c r="I29" s="1" t="s">
        <v>116</v>
      </c>
      <c r="J29" s="1" t="s">
        <v>51</v>
      </c>
      <c r="K29" s="16"/>
      <c r="L29" s="16">
        <v>685000</v>
      </c>
      <c r="M29" s="17">
        <f>Table33[[#This Row],[Debet]]</f>
        <v>685000</v>
      </c>
      <c r="T29"/>
    </row>
    <row r="30" spans="1:20" x14ac:dyDescent="0.25">
      <c r="A30" s="12" t="s">
        <v>111</v>
      </c>
      <c r="B30" s="1">
        <v>4</v>
      </c>
      <c r="C30" s="13">
        <v>43488</v>
      </c>
      <c r="D30" s="1" t="s">
        <v>54</v>
      </c>
      <c r="E30">
        <v>55151</v>
      </c>
      <c r="F30" s="14" t="str">
        <f>LEFT(Table33[[#This Row],[Account Description ]],5)</f>
        <v>55152</v>
      </c>
      <c r="G30" s="1" t="s">
        <v>117</v>
      </c>
      <c r="H30" s="1" t="s">
        <v>49</v>
      </c>
      <c r="I30" s="1" t="s">
        <v>118</v>
      </c>
      <c r="J30" s="1" t="s">
        <v>51</v>
      </c>
      <c r="K30" s="16"/>
      <c r="L30" s="16">
        <v>339600</v>
      </c>
      <c r="M30" s="17">
        <f>Table33[[#This Row],[Debet]]</f>
        <v>339600</v>
      </c>
      <c r="T30"/>
    </row>
    <row r="31" spans="1:20" x14ac:dyDescent="0.25">
      <c r="A31" s="12" t="s">
        <v>111</v>
      </c>
      <c r="B31" s="1">
        <v>5</v>
      </c>
      <c r="C31" s="13">
        <v>43488</v>
      </c>
      <c r="D31" s="1" t="s">
        <v>54</v>
      </c>
      <c r="E31">
        <v>55151</v>
      </c>
      <c r="F31" s="14" t="str">
        <f>LEFT(Table33[[#This Row],[Account Description ]],5)</f>
        <v>55151</v>
      </c>
      <c r="G31" s="1" t="s">
        <v>119</v>
      </c>
      <c r="H31" s="1" t="s">
        <v>49</v>
      </c>
      <c r="I31" s="1" t="s">
        <v>120</v>
      </c>
      <c r="J31" s="1" t="s">
        <v>51</v>
      </c>
      <c r="K31" s="16"/>
      <c r="L31" s="16">
        <v>240000</v>
      </c>
      <c r="M31" s="17">
        <f>Table33[[#This Row],[Debet]]</f>
        <v>240000</v>
      </c>
      <c r="T31"/>
    </row>
    <row r="32" spans="1:20" x14ac:dyDescent="0.25">
      <c r="A32" s="12" t="s">
        <v>111</v>
      </c>
      <c r="B32" s="1">
        <v>6</v>
      </c>
      <c r="C32" s="13">
        <v>43488</v>
      </c>
      <c r="D32" s="1" t="s">
        <v>54</v>
      </c>
      <c r="E32">
        <v>52000</v>
      </c>
      <c r="F32" s="14" t="str">
        <f>LEFT(Table33[[#This Row],[Account Description ]],5)</f>
        <v>52120</v>
      </c>
      <c r="G32" s="1" t="s">
        <v>121</v>
      </c>
      <c r="H32" s="1" t="s">
        <v>49</v>
      </c>
      <c r="I32" s="1" t="s">
        <v>122</v>
      </c>
      <c r="J32" s="1" t="s">
        <v>51</v>
      </c>
      <c r="K32" s="16"/>
      <c r="L32" s="16">
        <v>3000000</v>
      </c>
      <c r="M32" s="17">
        <f>Table33[[#This Row],[Debet]]</f>
        <v>3000000</v>
      </c>
      <c r="T32"/>
    </row>
    <row r="33" spans="1:20" x14ac:dyDescent="0.25">
      <c r="A33" s="12" t="s">
        <v>111</v>
      </c>
      <c r="B33" s="1">
        <v>7</v>
      </c>
      <c r="C33" s="13">
        <v>43488</v>
      </c>
      <c r="D33" s="1" t="s">
        <v>54</v>
      </c>
      <c r="E33">
        <v>55133</v>
      </c>
      <c r="F33" s="14" t="str">
        <f>LEFT(Table33[[#This Row],[Account Description ]],5)</f>
        <v>55133</v>
      </c>
      <c r="G33" s="1" t="s">
        <v>115</v>
      </c>
      <c r="H33" s="1" t="s">
        <v>49</v>
      </c>
      <c r="I33" s="1" t="s">
        <v>123</v>
      </c>
      <c r="J33" s="1" t="s">
        <v>51</v>
      </c>
      <c r="K33" s="16"/>
      <c r="L33" s="16">
        <v>627500</v>
      </c>
      <c r="M33" s="17">
        <f>Table33[[#This Row],[Debet]]</f>
        <v>627500</v>
      </c>
      <c r="T33"/>
    </row>
    <row r="34" spans="1:20" x14ac:dyDescent="0.25">
      <c r="A34" s="12" t="s">
        <v>111</v>
      </c>
      <c r="B34" s="1">
        <v>8</v>
      </c>
      <c r="C34" s="13">
        <v>43488</v>
      </c>
      <c r="D34" s="1" t="s">
        <v>54</v>
      </c>
      <c r="E34">
        <v>53150</v>
      </c>
      <c r="F34" s="14" t="str">
        <f>LEFT(Table33[[#This Row],[Account Description ]],5)</f>
        <v>53150</v>
      </c>
      <c r="G34" s="1" t="s">
        <v>124</v>
      </c>
      <c r="H34" s="1" t="s">
        <v>49</v>
      </c>
      <c r="I34" s="1" t="s">
        <v>125</v>
      </c>
      <c r="J34" s="1" t="s">
        <v>51</v>
      </c>
      <c r="K34" s="15"/>
      <c r="L34" s="15">
        <v>40000</v>
      </c>
      <c r="M34" s="17">
        <f>Table33[[#This Row],[Debet]]</f>
        <v>40000</v>
      </c>
      <c r="T34"/>
    </row>
    <row r="35" spans="1:20" x14ac:dyDescent="0.25">
      <c r="A35" s="12" t="s">
        <v>126</v>
      </c>
      <c r="B35" s="1">
        <v>1</v>
      </c>
      <c r="C35" s="13">
        <v>43488</v>
      </c>
      <c r="D35" s="1" t="s">
        <v>91</v>
      </c>
      <c r="E35">
        <v>53100</v>
      </c>
      <c r="F35" s="14" t="str">
        <f>LEFT(Table33[[#This Row],[Account Description ]],5)</f>
        <v>53110</v>
      </c>
      <c r="G35" s="1" t="s">
        <v>92</v>
      </c>
      <c r="H35" s="1" t="s">
        <v>49</v>
      </c>
      <c r="I35" s="1" t="s">
        <v>127</v>
      </c>
      <c r="J35" s="1" t="s">
        <v>94</v>
      </c>
      <c r="K35" s="16"/>
      <c r="L35" s="16">
        <v>2867000</v>
      </c>
      <c r="M35" s="17">
        <f>Table33[[#This Row],[Debet]]</f>
        <v>2867000</v>
      </c>
      <c r="T35"/>
    </row>
    <row r="36" spans="1:20" x14ac:dyDescent="0.25">
      <c r="A36" s="12" t="s">
        <v>126</v>
      </c>
      <c r="B36" s="1">
        <v>2</v>
      </c>
      <c r="C36" s="13">
        <v>43488</v>
      </c>
      <c r="D36" s="1" t="s">
        <v>91</v>
      </c>
      <c r="E36">
        <v>53100</v>
      </c>
      <c r="F36" s="14" t="str">
        <f>LEFT(Table33[[#This Row],[Account Description ]],5)</f>
        <v>53110</v>
      </c>
      <c r="G36" s="1" t="s">
        <v>92</v>
      </c>
      <c r="H36" s="1" t="s">
        <v>49</v>
      </c>
      <c r="I36" s="1" t="s">
        <v>128</v>
      </c>
      <c r="J36" s="1" t="s">
        <v>94</v>
      </c>
      <c r="K36" s="16"/>
      <c r="L36" s="16">
        <v>3557000</v>
      </c>
      <c r="M36" s="17">
        <f>Table33[[#This Row],[Debet]]</f>
        <v>3557000</v>
      </c>
      <c r="T36"/>
    </row>
    <row r="37" spans="1:20" x14ac:dyDescent="0.25">
      <c r="A37" s="12" t="s">
        <v>129</v>
      </c>
      <c r="B37" s="1">
        <v>1</v>
      </c>
      <c r="C37" s="13">
        <v>43488</v>
      </c>
      <c r="D37" s="1" t="s">
        <v>91</v>
      </c>
      <c r="E37">
        <v>53100</v>
      </c>
      <c r="F37" s="14" t="str">
        <f>LEFT(Table33[[#This Row],[Account Description ]],5)</f>
        <v>53140</v>
      </c>
      <c r="G37" s="1" t="s">
        <v>96</v>
      </c>
      <c r="H37" s="1" t="s">
        <v>130</v>
      </c>
      <c r="I37" s="1" t="s">
        <v>131</v>
      </c>
      <c r="J37" s="1" t="s">
        <v>132</v>
      </c>
      <c r="K37" s="16"/>
      <c r="L37" s="16">
        <v>440</v>
      </c>
      <c r="M37" s="17">
        <f>Table33[[#This Row],[Debet]]</f>
        <v>440</v>
      </c>
      <c r="T37"/>
    </row>
    <row r="38" spans="1:20" x14ac:dyDescent="0.25">
      <c r="A38" s="12" t="s">
        <v>133</v>
      </c>
      <c r="B38" s="1">
        <v>1</v>
      </c>
      <c r="C38" s="13">
        <v>43488</v>
      </c>
      <c r="D38" s="1" t="s">
        <v>134</v>
      </c>
      <c r="E38">
        <v>0</v>
      </c>
      <c r="F38" s="14" t="str">
        <f>LEFT(Table33[[#This Row],[Account Description ]],5)</f>
        <v>52050</v>
      </c>
      <c r="G38" s="1" t="s">
        <v>135</v>
      </c>
      <c r="H38" s="1" t="s">
        <v>136</v>
      </c>
      <c r="I38" s="1" t="s">
        <v>137</v>
      </c>
      <c r="J38" s="1" t="s">
        <v>138</v>
      </c>
      <c r="K38" s="16"/>
      <c r="L38" s="16">
        <v>2000</v>
      </c>
      <c r="M38" s="17">
        <f>Table33[[#This Row],[Debet]]</f>
        <v>2000</v>
      </c>
      <c r="T38"/>
    </row>
    <row r="39" spans="1:20" x14ac:dyDescent="0.25">
      <c r="A39" s="12" t="s">
        <v>139</v>
      </c>
      <c r="B39" s="1">
        <v>1</v>
      </c>
      <c r="C39" s="13">
        <v>43488</v>
      </c>
      <c r="D39" s="1" t="s">
        <v>54</v>
      </c>
      <c r="E39">
        <v>55161</v>
      </c>
      <c r="F39" s="14" t="str">
        <f>LEFT(Table33[[#This Row],[Account Description ]],5)</f>
        <v>55161</v>
      </c>
      <c r="G39" s="1" t="s">
        <v>55</v>
      </c>
      <c r="H39" s="1" t="s">
        <v>49</v>
      </c>
      <c r="I39" s="1" t="s">
        <v>140</v>
      </c>
      <c r="J39" s="1" t="s">
        <v>57</v>
      </c>
      <c r="K39" s="16"/>
      <c r="L39" s="16">
        <v>9183673</v>
      </c>
      <c r="M39" s="17">
        <f>Table33[[#This Row],[Debet]]</f>
        <v>9183673</v>
      </c>
      <c r="T39"/>
    </row>
    <row r="40" spans="1:20" x14ac:dyDescent="0.25">
      <c r="A40" s="12" t="s">
        <v>139</v>
      </c>
      <c r="B40" s="1">
        <v>2</v>
      </c>
      <c r="C40" s="13">
        <v>43488</v>
      </c>
      <c r="D40" s="1" t="s">
        <v>54</v>
      </c>
      <c r="E40">
        <v>0</v>
      </c>
      <c r="F40" s="14" t="str">
        <f>LEFT(Table33[[#This Row],[Account Description ]],5)</f>
        <v>21112</v>
      </c>
      <c r="G40" s="1" t="s">
        <v>58</v>
      </c>
      <c r="H40" s="1" t="s">
        <v>49</v>
      </c>
      <c r="I40" s="1" t="s">
        <v>141</v>
      </c>
      <c r="J40" s="1" t="s">
        <v>57</v>
      </c>
      <c r="K40" s="16"/>
      <c r="L40" s="16">
        <f>-(L39*2%)</f>
        <v>-183673.46</v>
      </c>
      <c r="M40" s="17">
        <f>Table33[[#This Row],[Debet]]</f>
        <v>-183673.46</v>
      </c>
      <c r="T40"/>
    </row>
    <row r="41" spans="1:20" x14ac:dyDescent="0.25">
      <c r="A41" s="12" t="s">
        <v>142</v>
      </c>
      <c r="B41" s="1">
        <v>1</v>
      </c>
      <c r="C41" s="13">
        <v>43488</v>
      </c>
      <c r="D41" s="1" t="s">
        <v>54</v>
      </c>
      <c r="E41">
        <v>55161</v>
      </c>
      <c r="F41" s="14" t="str">
        <f>LEFT(Table33[[#This Row],[Account Description ]],5)</f>
        <v>55161</v>
      </c>
      <c r="G41" s="1" t="s">
        <v>55</v>
      </c>
      <c r="H41" s="1" t="s">
        <v>49</v>
      </c>
      <c r="I41" s="1" t="s">
        <v>143</v>
      </c>
      <c r="J41" s="1" t="s">
        <v>57</v>
      </c>
      <c r="K41" s="16"/>
      <c r="L41" s="16">
        <v>1800000</v>
      </c>
      <c r="M41" s="17">
        <f>Table33[[#This Row],[Debet]]</f>
        <v>1800000</v>
      </c>
      <c r="T41"/>
    </row>
    <row r="42" spans="1:20" x14ac:dyDescent="0.25">
      <c r="A42" s="12" t="s">
        <v>144</v>
      </c>
      <c r="B42" s="1">
        <v>1</v>
      </c>
      <c r="C42" s="13">
        <v>43489</v>
      </c>
      <c r="D42" s="1" t="s">
        <v>54</v>
      </c>
      <c r="E42">
        <v>55110</v>
      </c>
      <c r="F42" s="14" t="str">
        <f>LEFT(Table33[[#This Row],[Account Description ]],5)</f>
        <v>55110</v>
      </c>
      <c r="G42" s="1" t="s">
        <v>145</v>
      </c>
      <c r="H42" s="1" t="s">
        <v>146</v>
      </c>
      <c r="I42" s="1" t="s">
        <v>147</v>
      </c>
      <c r="J42" s="1" t="s">
        <v>148</v>
      </c>
      <c r="K42" s="16"/>
      <c r="L42" s="16">
        <v>2000000</v>
      </c>
      <c r="M42" s="17">
        <f>Table33[[#This Row],[Debet]]</f>
        <v>2000000</v>
      </c>
      <c r="T42"/>
    </row>
    <row r="43" spans="1:20" x14ac:dyDescent="0.25">
      <c r="A43" s="12" t="s">
        <v>149</v>
      </c>
      <c r="B43" s="1">
        <v>1</v>
      </c>
      <c r="C43" s="13">
        <v>43489</v>
      </c>
      <c r="D43" s="1" t="s">
        <v>54</v>
      </c>
      <c r="E43">
        <v>55162</v>
      </c>
      <c r="F43" s="14" t="str">
        <f>LEFT(Table33[[#This Row],[Account Description ]],5)</f>
        <v>55162</v>
      </c>
      <c r="G43" s="1" t="s">
        <v>150</v>
      </c>
      <c r="H43" s="1" t="s">
        <v>49</v>
      </c>
      <c r="I43" s="1" t="s">
        <v>151</v>
      </c>
      <c r="J43" s="1" t="s">
        <v>152</v>
      </c>
      <c r="K43" s="16"/>
      <c r="L43" s="16">
        <v>750000</v>
      </c>
      <c r="M43" s="17">
        <f>Table33[[#This Row],[Debet]]</f>
        <v>750000</v>
      </c>
      <c r="T43"/>
    </row>
    <row r="44" spans="1:20" x14ac:dyDescent="0.25">
      <c r="A44" s="12" t="s">
        <v>149</v>
      </c>
      <c r="B44" s="1">
        <v>2</v>
      </c>
      <c r="C44" s="13">
        <v>43489</v>
      </c>
      <c r="D44" s="1" t="s">
        <v>54</v>
      </c>
      <c r="E44">
        <v>0</v>
      </c>
      <c r="F44" s="14" t="str">
        <f>LEFT(Table33[[#This Row],[Account Description ]],5)</f>
        <v>21112</v>
      </c>
      <c r="G44" s="1" t="s">
        <v>58</v>
      </c>
      <c r="H44" s="1" t="s">
        <v>49</v>
      </c>
      <c r="I44" s="1" t="s">
        <v>153</v>
      </c>
      <c r="J44" s="1" t="s">
        <v>152</v>
      </c>
      <c r="K44" s="16"/>
      <c r="L44" s="16">
        <v>-15000</v>
      </c>
      <c r="M44" s="17">
        <f>Table33[[#This Row],[Debet]]</f>
        <v>-15000</v>
      </c>
      <c r="T44"/>
    </row>
    <row r="45" spans="1:20" x14ac:dyDescent="0.25">
      <c r="A45" s="12" t="s">
        <v>154</v>
      </c>
      <c r="B45" s="1">
        <v>1</v>
      </c>
      <c r="C45" s="13">
        <v>43489</v>
      </c>
      <c r="D45" s="1" t="s">
        <v>54</v>
      </c>
      <c r="E45">
        <v>0</v>
      </c>
      <c r="F45" s="14" t="str">
        <f>LEFT(Table33[[#This Row],[Account Description ]],5)</f>
        <v>1-042</v>
      </c>
      <c r="G45" s="1" t="s">
        <v>155</v>
      </c>
      <c r="H45" s="1" t="s">
        <v>130</v>
      </c>
      <c r="I45" s="1" t="s">
        <v>156</v>
      </c>
      <c r="J45" s="1" t="s">
        <v>51</v>
      </c>
      <c r="K45" s="16"/>
      <c r="L45" s="16">
        <v>7650000</v>
      </c>
      <c r="M45" s="17">
        <f>Table33[[#This Row],[Debet]]</f>
        <v>7650000</v>
      </c>
      <c r="T45"/>
    </row>
    <row r="46" spans="1:20" x14ac:dyDescent="0.25">
      <c r="A46" s="12" t="s">
        <v>157</v>
      </c>
      <c r="B46" s="1">
        <v>1</v>
      </c>
      <c r="C46" s="13">
        <v>43493</v>
      </c>
      <c r="D46" s="1"/>
      <c r="E46">
        <v>0</v>
      </c>
      <c r="F46" s="14" t="str">
        <f>LEFT(Table33[[#This Row],[Account Description ]],5)</f>
        <v>11211</v>
      </c>
      <c r="G46" s="1" t="s">
        <v>158</v>
      </c>
      <c r="H46" s="1" t="s">
        <v>130</v>
      </c>
      <c r="I46" s="1" t="s">
        <v>159</v>
      </c>
      <c r="J46" s="1" t="s">
        <v>160</v>
      </c>
      <c r="K46" s="16"/>
      <c r="L46" s="16">
        <v>58000</v>
      </c>
      <c r="M46" s="17">
        <f>Table33[[#This Row],[Debet]]</f>
        <v>58000</v>
      </c>
      <c r="T46"/>
    </row>
    <row r="47" spans="1:20" x14ac:dyDescent="0.25">
      <c r="A47" s="12" t="s">
        <v>161</v>
      </c>
      <c r="B47" s="1">
        <v>1</v>
      </c>
      <c r="C47" s="13">
        <v>43493</v>
      </c>
      <c r="D47" s="1"/>
      <c r="E47">
        <v>0</v>
      </c>
      <c r="F47" s="14" t="str">
        <f>LEFT(Table33[[#This Row],[Account Description ]],5)</f>
        <v>1-020</v>
      </c>
      <c r="G47" s="1" t="s">
        <v>162</v>
      </c>
      <c r="H47" s="1" t="s">
        <v>49</v>
      </c>
      <c r="I47" s="1" t="s">
        <v>163</v>
      </c>
      <c r="J47" s="1" t="s">
        <v>160</v>
      </c>
      <c r="K47" s="16"/>
      <c r="L47" s="16">
        <f>L46*14030</f>
        <v>813740000</v>
      </c>
      <c r="M47" s="17">
        <f>Table33[[#This Row],[Debet]]</f>
        <v>813740000</v>
      </c>
      <c r="T47"/>
    </row>
    <row r="48" spans="1:20" x14ac:dyDescent="0.25">
      <c r="A48" s="12" t="s">
        <v>164</v>
      </c>
      <c r="B48" s="1">
        <v>1</v>
      </c>
      <c r="C48" s="13">
        <v>43493</v>
      </c>
      <c r="D48" s="1" t="s">
        <v>61</v>
      </c>
      <c r="E48">
        <v>52000</v>
      </c>
      <c r="F48" s="14" t="str">
        <f>LEFT(Table33[[#This Row],[Account Description ]],5)</f>
        <v>52110</v>
      </c>
      <c r="G48" s="1" t="s">
        <v>165</v>
      </c>
      <c r="H48" s="1" t="s">
        <v>49</v>
      </c>
      <c r="I48" s="1" t="s">
        <v>166</v>
      </c>
      <c r="J48" s="1" t="s">
        <v>167</v>
      </c>
      <c r="K48" s="16"/>
      <c r="L48" s="16">
        <v>37052020</v>
      </c>
      <c r="M48" s="17">
        <f>Table33[[#This Row],[Debet]]</f>
        <v>37052020</v>
      </c>
      <c r="T48"/>
    </row>
    <row r="49" spans="1:20" x14ac:dyDescent="0.25">
      <c r="A49" s="12" t="s">
        <v>164</v>
      </c>
      <c r="B49" s="1">
        <v>2</v>
      </c>
      <c r="C49" s="13">
        <v>43493</v>
      </c>
      <c r="D49" s="1" t="s">
        <v>61</v>
      </c>
      <c r="E49">
        <v>0</v>
      </c>
      <c r="F49" s="14" t="str">
        <f>LEFT(Table33[[#This Row],[Account Description ]],5)</f>
        <v>21111</v>
      </c>
      <c r="G49" s="1" t="s">
        <v>76</v>
      </c>
      <c r="H49" s="1" t="s">
        <v>49</v>
      </c>
      <c r="I49" s="1" t="s">
        <v>168</v>
      </c>
      <c r="J49" s="1" t="s">
        <v>167</v>
      </c>
      <c r="K49" s="15"/>
      <c r="L49" s="15">
        <f>-(L48*2.5%)</f>
        <v>-926300.5</v>
      </c>
      <c r="M49" s="18">
        <f>Table33[[#This Row],[Debet]]</f>
        <v>-926300.5</v>
      </c>
      <c r="T49"/>
    </row>
    <row r="50" spans="1:20" x14ac:dyDescent="0.25">
      <c r="A50" s="12" t="s">
        <v>169</v>
      </c>
      <c r="B50" s="1">
        <v>1</v>
      </c>
      <c r="C50" s="13">
        <v>43493</v>
      </c>
      <c r="D50" s="1" t="s">
        <v>61</v>
      </c>
      <c r="E50">
        <v>52000</v>
      </c>
      <c r="F50" s="14" t="str">
        <f>LEFT(Table33[[#This Row],[Account Description ]],5)</f>
        <v>52110</v>
      </c>
      <c r="G50" s="1" t="s">
        <v>165</v>
      </c>
      <c r="H50" s="1" t="s">
        <v>49</v>
      </c>
      <c r="I50" s="1" t="s">
        <v>170</v>
      </c>
      <c r="J50" s="1" t="s">
        <v>171</v>
      </c>
      <c r="K50" s="16"/>
      <c r="L50" s="16">
        <v>10619500</v>
      </c>
      <c r="M50" s="17">
        <f>Table33[[#This Row],[Debet]]</f>
        <v>10619500</v>
      </c>
      <c r="T50"/>
    </row>
    <row r="51" spans="1:20" x14ac:dyDescent="0.25">
      <c r="A51" s="12" t="s">
        <v>169</v>
      </c>
      <c r="B51" s="1">
        <v>2</v>
      </c>
      <c r="C51" s="13">
        <v>43493</v>
      </c>
      <c r="D51" s="1" t="s">
        <v>61</v>
      </c>
      <c r="E51">
        <v>0</v>
      </c>
      <c r="F51" s="14" t="str">
        <f>LEFT(Table33[[#This Row],[Account Description ]],5)</f>
        <v>21111</v>
      </c>
      <c r="G51" s="1" t="s">
        <v>76</v>
      </c>
      <c r="H51" s="1" t="s">
        <v>49</v>
      </c>
      <c r="I51" s="1" t="s">
        <v>172</v>
      </c>
      <c r="J51" s="1" t="s">
        <v>171</v>
      </c>
      <c r="K51" s="16"/>
      <c r="L51" s="16">
        <v>-265487</v>
      </c>
      <c r="M51" s="17">
        <f>Table33[[#This Row],[Debet]]</f>
        <v>-265487</v>
      </c>
      <c r="T51"/>
    </row>
    <row r="52" spans="1:20" x14ac:dyDescent="0.25">
      <c r="A52" s="12" t="s">
        <v>173</v>
      </c>
      <c r="B52" s="1">
        <v>1</v>
      </c>
      <c r="C52" s="13">
        <v>43493</v>
      </c>
      <c r="D52" s="1" t="s">
        <v>61</v>
      </c>
      <c r="E52">
        <v>51113</v>
      </c>
      <c r="F52" s="14" t="str">
        <f>LEFT(Table33[[#This Row],[Account Description ]],5)</f>
        <v>51113</v>
      </c>
      <c r="G52" s="1" t="s">
        <v>174</v>
      </c>
      <c r="H52" s="1" t="s">
        <v>49</v>
      </c>
      <c r="I52" s="1" t="s">
        <v>175</v>
      </c>
      <c r="J52" s="1" t="s">
        <v>176</v>
      </c>
      <c r="K52" s="16"/>
      <c r="L52" s="16">
        <v>126270000</v>
      </c>
      <c r="M52" s="17">
        <f>Table33[[#This Row],[Debet]]</f>
        <v>126270000</v>
      </c>
      <c r="T52"/>
    </row>
    <row r="53" spans="1:20" x14ac:dyDescent="0.25">
      <c r="A53" s="12" t="s">
        <v>173</v>
      </c>
      <c r="B53" s="1">
        <v>2</v>
      </c>
      <c r="C53" s="13">
        <v>43493</v>
      </c>
      <c r="D53" s="1" t="s">
        <v>61</v>
      </c>
      <c r="E53">
        <v>51113</v>
      </c>
      <c r="F53" s="14" t="str">
        <f>LEFT(Table33[[#This Row],[Account Description ]],5)</f>
        <v>51113</v>
      </c>
      <c r="G53" s="1" t="s">
        <v>174</v>
      </c>
      <c r="H53" s="1" t="s">
        <v>49</v>
      </c>
      <c r="I53" s="1" t="s">
        <v>177</v>
      </c>
      <c r="J53" s="1" t="s">
        <v>176</v>
      </c>
      <c r="K53" s="16"/>
      <c r="L53" s="16">
        <v>78568000</v>
      </c>
      <c r="M53" s="17">
        <f>Table33[[#This Row],[Debet]]</f>
        <v>78568000</v>
      </c>
      <c r="T53"/>
    </row>
    <row r="54" spans="1:20" x14ac:dyDescent="0.25">
      <c r="A54" s="12" t="s">
        <v>173</v>
      </c>
      <c r="B54" s="1">
        <v>3</v>
      </c>
      <c r="C54" s="13">
        <v>43493</v>
      </c>
      <c r="D54" s="1" t="s">
        <v>61</v>
      </c>
      <c r="E54">
        <v>51112</v>
      </c>
      <c r="F54" s="14" t="str">
        <f>LEFT(Table33[[#This Row],[Account Description ]],5)</f>
        <v>51112</v>
      </c>
      <c r="G54" s="1" t="s">
        <v>178</v>
      </c>
      <c r="H54" s="1" t="s">
        <v>49</v>
      </c>
      <c r="I54" s="1" t="s">
        <v>179</v>
      </c>
      <c r="J54" s="1" t="s">
        <v>176</v>
      </c>
      <c r="K54" s="16"/>
      <c r="L54" s="16">
        <v>42090000</v>
      </c>
      <c r="M54" s="17">
        <f>Table33[[#This Row],[Debet]]</f>
        <v>42090000</v>
      </c>
      <c r="T54"/>
    </row>
    <row r="55" spans="1:20" x14ac:dyDescent="0.25">
      <c r="A55" s="12" t="s">
        <v>173</v>
      </c>
      <c r="B55" s="1">
        <v>4</v>
      </c>
      <c r="C55" s="13">
        <v>43493</v>
      </c>
      <c r="D55" s="1" t="s">
        <v>61</v>
      </c>
      <c r="E55">
        <v>51111</v>
      </c>
      <c r="F55" s="14" t="str">
        <f>LEFT(Table33[[#This Row],[Account Description ]],5)</f>
        <v>51111</v>
      </c>
      <c r="G55" s="1" t="s">
        <v>180</v>
      </c>
      <c r="H55" s="1" t="s">
        <v>49</v>
      </c>
      <c r="I55" s="1" t="s">
        <v>181</v>
      </c>
      <c r="J55" s="1" t="s">
        <v>176</v>
      </c>
      <c r="K55" s="16"/>
      <c r="L55" s="16">
        <v>15783750</v>
      </c>
      <c r="M55" s="17">
        <f>Table33[[#This Row],[Debet]]</f>
        <v>15783750</v>
      </c>
      <c r="T55"/>
    </row>
    <row r="56" spans="1:20" x14ac:dyDescent="0.25">
      <c r="A56" s="12" t="s">
        <v>173</v>
      </c>
      <c r="B56" s="1">
        <v>5</v>
      </c>
      <c r="C56" s="13">
        <v>43493</v>
      </c>
      <c r="D56" s="1" t="s">
        <v>61</v>
      </c>
      <c r="E56">
        <v>51111</v>
      </c>
      <c r="F56" s="14" t="str">
        <f>LEFT(Table33[[#This Row],[Account Description ]],5)</f>
        <v>51111</v>
      </c>
      <c r="G56" s="1" t="s">
        <v>180</v>
      </c>
      <c r="H56" s="1" t="s">
        <v>49</v>
      </c>
      <c r="I56" s="1" t="s">
        <v>182</v>
      </c>
      <c r="J56" s="1" t="s">
        <v>176</v>
      </c>
      <c r="K56" s="16"/>
      <c r="L56" s="16">
        <v>16836000</v>
      </c>
      <c r="M56" s="17">
        <f>Table33[[#This Row],[Debet]]</f>
        <v>16836000</v>
      </c>
      <c r="T56"/>
    </row>
    <row r="57" spans="1:20" x14ac:dyDescent="0.25">
      <c r="A57" s="12" t="s">
        <v>173</v>
      </c>
      <c r="B57" s="1">
        <v>6</v>
      </c>
      <c r="C57" s="13">
        <v>43493</v>
      </c>
      <c r="D57" s="1" t="s">
        <v>61</v>
      </c>
      <c r="E57">
        <v>51112</v>
      </c>
      <c r="F57" s="14" t="str">
        <f>LEFT(Table33[[#This Row],[Account Description ]],5)</f>
        <v>51112</v>
      </c>
      <c r="G57" s="1" t="s">
        <v>178</v>
      </c>
      <c r="H57" s="1" t="s">
        <v>49</v>
      </c>
      <c r="I57" s="1" t="s">
        <v>183</v>
      </c>
      <c r="J57" s="1" t="s">
        <v>176</v>
      </c>
      <c r="K57" s="16"/>
      <c r="L57" s="16">
        <v>28060000</v>
      </c>
      <c r="M57" s="17">
        <f>Table33[[#This Row],[Debet]]</f>
        <v>28060000</v>
      </c>
      <c r="T57"/>
    </row>
    <row r="58" spans="1:20" x14ac:dyDescent="0.25">
      <c r="A58" s="12" t="s">
        <v>173</v>
      </c>
      <c r="B58" s="1">
        <v>7</v>
      </c>
      <c r="C58" s="13">
        <v>43493</v>
      </c>
      <c r="D58" s="1" t="s">
        <v>61</v>
      </c>
      <c r="E58">
        <v>51530</v>
      </c>
      <c r="F58" s="14" t="str">
        <f>LEFT(Table33[[#This Row],[Account Description ]],5)</f>
        <v>51530</v>
      </c>
      <c r="G58" s="1" t="s">
        <v>87</v>
      </c>
      <c r="H58" s="1" t="s">
        <v>49</v>
      </c>
      <c r="I58" s="20" t="s">
        <v>184</v>
      </c>
      <c r="J58" s="1" t="s">
        <v>176</v>
      </c>
      <c r="K58" s="16"/>
      <c r="L58" s="16">
        <v>1500000</v>
      </c>
      <c r="M58" s="17">
        <f>Table33[[#This Row],[Debet]]</f>
        <v>1500000</v>
      </c>
      <c r="T58"/>
    </row>
    <row r="59" spans="1:20" x14ac:dyDescent="0.25">
      <c r="A59" s="12" t="s">
        <v>173</v>
      </c>
      <c r="B59" s="1">
        <v>8</v>
      </c>
      <c r="C59" s="13">
        <v>43493</v>
      </c>
      <c r="D59" s="1" t="s">
        <v>61</v>
      </c>
      <c r="E59">
        <v>51530</v>
      </c>
      <c r="F59" s="14" t="str">
        <f>LEFT(Table33[[#This Row],[Account Description ]],5)</f>
        <v>51530</v>
      </c>
      <c r="G59" s="1" t="s">
        <v>87</v>
      </c>
      <c r="H59" s="1" t="s">
        <v>49</v>
      </c>
      <c r="I59" s="20" t="s">
        <v>185</v>
      </c>
      <c r="J59" s="1" t="s">
        <v>176</v>
      </c>
      <c r="K59" s="16"/>
      <c r="L59" s="16">
        <f>681818+11574750</f>
        <v>12256568</v>
      </c>
      <c r="M59" s="17">
        <f>Table33[[#This Row],[Debet]]</f>
        <v>12256568</v>
      </c>
      <c r="T59"/>
    </row>
    <row r="60" spans="1:20" x14ac:dyDescent="0.25">
      <c r="A60" s="12" t="s">
        <v>173</v>
      </c>
      <c r="B60" s="1">
        <v>9</v>
      </c>
      <c r="C60" s="13">
        <v>43493</v>
      </c>
      <c r="D60" s="1" t="s">
        <v>61</v>
      </c>
      <c r="E60">
        <v>51530</v>
      </c>
      <c r="F60" s="14" t="str">
        <f>LEFT(Table33[[#This Row],[Account Description ]],5)</f>
        <v>51530</v>
      </c>
      <c r="G60" s="1" t="s">
        <v>87</v>
      </c>
      <c r="H60" s="1" t="s">
        <v>49</v>
      </c>
      <c r="I60" s="20" t="s">
        <v>186</v>
      </c>
      <c r="J60" s="1" t="s">
        <v>176</v>
      </c>
      <c r="K60" s="16"/>
      <c r="L60" s="16">
        <v>1500000</v>
      </c>
      <c r="M60" s="17">
        <f>Table33[[#This Row],[Debet]]</f>
        <v>1500000</v>
      </c>
      <c r="T60"/>
    </row>
    <row r="61" spans="1:20" x14ac:dyDescent="0.25">
      <c r="A61" s="12" t="s">
        <v>173</v>
      </c>
      <c r="B61" s="1">
        <v>10</v>
      </c>
      <c r="C61" s="13">
        <v>43493</v>
      </c>
      <c r="D61" s="1" t="s">
        <v>61</v>
      </c>
      <c r="E61">
        <v>51530</v>
      </c>
      <c r="F61" s="14" t="str">
        <f>LEFT(Table33[[#This Row],[Account Description ]],5)</f>
        <v>51530</v>
      </c>
      <c r="G61" s="1" t="s">
        <v>87</v>
      </c>
      <c r="H61" s="1" t="s">
        <v>49</v>
      </c>
      <c r="I61" s="1" t="s">
        <v>187</v>
      </c>
      <c r="J61" s="1" t="s">
        <v>176</v>
      </c>
      <c r="K61" s="16"/>
      <c r="L61" s="16">
        <v>1500000</v>
      </c>
      <c r="M61" s="17">
        <f>Table33[[#This Row],[Debet]]</f>
        <v>1500000</v>
      </c>
      <c r="T61"/>
    </row>
    <row r="62" spans="1:20" x14ac:dyDescent="0.25">
      <c r="A62" s="12" t="s">
        <v>173</v>
      </c>
      <c r="B62" s="1">
        <v>11</v>
      </c>
      <c r="C62" s="13">
        <v>43493</v>
      </c>
      <c r="D62" s="1" t="s">
        <v>61</v>
      </c>
      <c r="E62">
        <v>0</v>
      </c>
      <c r="F62" s="14" t="str">
        <f>LEFT(Table33[[#This Row],[Account Description ]],5)</f>
        <v>21111</v>
      </c>
      <c r="G62" s="1" t="s">
        <v>76</v>
      </c>
      <c r="H62" s="1" t="s">
        <v>49</v>
      </c>
      <c r="I62" s="20" t="s">
        <v>188</v>
      </c>
      <c r="J62" s="1" t="s">
        <v>176</v>
      </c>
      <c r="K62" s="16"/>
      <c r="L62" s="16">
        <v>-20349958</v>
      </c>
      <c r="M62" s="17">
        <f>Table33[[#This Row],[Debet]]</f>
        <v>-20349958</v>
      </c>
      <c r="T62"/>
    </row>
    <row r="63" spans="1:20" x14ac:dyDescent="0.25">
      <c r="A63" s="12" t="s">
        <v>173</v>
      </c>
      <c r="B63" s="1">
        <v>12</v>
      </c>
      <c r="C63" s="13">
        <v>43493</v>
      </c>
      <c r="D63" s="1" t="s">
        <v>61</v>
      </c>
      <c r="E63">
        <v>0</v>
      </c>
      <c r="F63" s="14" t="str">
        <f>LEFT(Table33[[#This Row],[Account Description ]],5)</f>
        <v>21211</v>
      </c>
      <c r="G63" s="1" t="s">
        <v>65</v>
      </c>
      <c r="H63" s="1" t="s">
        <v>49</v>
      </c>
      <c r="I63" s="20" t="s">
        <v>189</v>
      </c>
      <c r="J63" s="1" t="s">
        <v>176</v>
      </c>
      <c r="K63" s="16"/>
      <c r="L63" s="16">
        <v>-5998360</v>
      </c>
      <c r="M63" s="17">
        <f>Table33[[#This Row],[Debet]]</f>
        <v>-5998360</v>
      </c>
      <c r="T63"/>
    </row>
    <row r="64" spans="1:20" x14ac:dyDescent="0.25">
      <c r="A64" s="12" t="s">
        <v>173</v>
      </c>
      <c r="B64" s="1">
        <v>13</v>
      </c>
      <c r="C64" s="13">
        <v>43493</v>
      </c>
      <c r="D64" s="1" t="s">
        <v>61</v>
      </c>
      <c r="E64">
        <v>0</v>
      </c>
      <c r="F64" s="14" t="str">
        <f>LEFT(Table33[[#This Row],[Account Description ]],5)</f>
        <v>21212</v>
      </c>
      <c r="G64" s="1" t="s">
        <v>85</v>
      </c>
      <c r="H64" s="1" t="s">
        <v>49</v>
      </c>
      <c r="I64" s="20" t="s">
        <v>190</v>
      </c>
      <c r="J64" s="1" t="s">
        <v>176</v>
      </c>
      <c r="K64" s="16"/>
      <c r="L64" s="16">
        <v>-160000</v>
      </c>
      <c r="M64" s="17">
        <f>Table33[[#This Row],[Debet]]</f>
        <v>-160000</v>
      </c>
      <c r="T64"/>
    </row>
    <row r="65" spans="1:20" x14ac:dyDescent="0.25">
      <c r="A65" s="12" t="s">
        <v>191</v>
      </c>
      <c r="B65" s="1">
        <v>1</v>
      </c>
      <c r="C65" s="13">
        <v>43496</v>
      </c>
      <c r="D65" s="1" t="s">
        <v>91</v>
      </c>
      <c r="E65">
        <v>53100</v>
      </c>
      <c r="F65" s="14" t="str">
        <f>LEFT(Table33[[#This Row],[Account Description ]],5)</f>
        <v>53120</v>
      </c>
      <c r="G65" s="1" t="s">
        <v>101</v>
      </c>
      <c r="H65" s="1" t="s">
        <v>49</v>
      </c>
      <c r="I65" s="1" t="s">
        <v>192</v>
      </c>
      <c r="J65" s="1" t="s">
        <v>193</v>
      </c>
      <c r="K65" s="16"/>
      <c r="L65" s="16">
        <v>4356000</v>
      </c>
      <c r="M65" s="17">
        <f>Table33[[#This Row],[Debet]]</f>
        <v>4356000</v>
      </c>
      <c r="T65"/>
    </row>
    <row r="66" spans="1:20" x14ac:dyDescent="0.25">
      <c r="A66" s="12" t="s">
        <v>194</v>
      </c>
      <c r="B66" s="1">
        <v>1</v>
      </c>
      <c r="C66" s="13">
        <v>43496</v>
      </c>
      <c r="D66" s="1" t="s">
        <v>54</v>
      </c>
      <c r="E66">
        <v>92112</v>
      </c>
      <c r="F66" s="14" t="str">
        <f>LEFT(Table33[[#This Row],[Account Description ]],5)</f>
        <v>92112</v>
      </c>
      <c r="G66" s="1" t="s">
        <v>195</v>
      </c>
      <c r="H66" s="1" t="s">
        <v>49</v>
      </c>
      <c r="I66" s="1" t="s">
        <v>196</v>
      </c>
      <c r="J66" s="1" t="s">
        <v>160</v>
      </c>
      <c r="K66" s="16"/>
      <c r="L66" s="21">
        <v>71033.77</v>
      </c>
      <c r="M66" s="17">
        <f>Table33[[#This Row],[Debet]]</f>
        <v>71033.77</v>
      </c>
      <c r="T66"/>
    </row>
    <row r="67" spans="1:20" x14ac:dyDescent="0.25">
      <c r="A67" s="12" t="s">
        <v>197</v>
      </c>
      <c r="B67" s="1">
        <v>1</v>
      </c>
      <c r="C67" s="13">
        <v>43496</v>
      </c>
      <c r="D67" s="1" t="s">
        <v>54</v>
      </c>
      <c r="E67" s="1">
        <v>0</v>
      </c>
      <c r="F67" s="14" t="str">
        <f>LEFT(Table33[[#This Row],[Account Description ]],5)</f>
        <v>91111</v>
      </c>
      <c r="G67" s="1" t="s">
        <v>198</v>
      </c>
      <c r="H67" s="1" t="s">
        <v>49</v>
      </c>
      <c r="I67" s="1" t="s">
        <v>199</v>
      </c>
      <c r="J67" s="1" t="s">
        <v>160</v>
      </c>
      <c r="K67" s="16"/>
      <c r="L67" s="21">
        <v>192668.87</v>
      </c>
      <c r="M67" s="17">
        <f>Table33[[#This Row],[Debet]]</f>
        <v>192668.87</v>
      </c>
      <c r="T67"/>
    </row>
    <row r="68" spans="1:20" x14ac:dyDescent="0.25">
      <c r="A68" s="12" t="s">
        <v>200</v>
      </c>
      <c r="B68" s="1">
        <v>1</v>
      </c>
      <c r="C68" s="13">
        <v>43496</v>
      </c>
      <c r="D68" s="1" t="s">
        <v>54</v>
      </c>
      <c r="E68">
        <v>92112</v>
      </c>
      <c r="F68" s="14" t="str">
        <f>LEFT(Table33[[#This Row],[Account Description ]],5)</f>
        <v>92112</v>
      </c>
      <c r="G68" s="1" t="s">
        <v>195</v>
      </c>
      <c r="H68" s="1" t="s">
        <v>130</v>
      </c>
      <c r="I68" s="1" t="s">
        <v>201</v>
      </c>
      <c r="J68" s="1" t="s">
        <v>160</v>
      </c>
      <c r="K68" s="16"/>
      <c r="L68" s="21">
        <v>96.76</v>
      </c>
      <c r="M68" s="17">
        <f>Table33[[#This Row],[Debet]]</f>
        <v>96.76</v>
      </c>
      <c r="T68"/>
    </row>
    <row r="69" spans="1:20" x14ac:dyDescent="0.25">
      <c r="A69" s="12" t="s">
        <v>202</v>
      </c>
      <c r="B69" s="1">
        <v>1</v>
      </c>
      <c r="C69" s="13">
        <v>43496</v>
      </c>
      <c r="D69" s="1" t="s">
        <v>54</v>
      </c>
      <c r="E69" s="1">
        <v>0</v>
      </c>
      <c r="F69" s="14" t="str">
        <f>LEFT(Table33[[#This Row],[Account Description ]],5)</f>
        <v>91111</v>
      </c>
      <c r="G69" s="1" t="s">
        <v>198</v>
      </c>
      <c r="H69" s="1" t="s">
        <v>130</v>
      </c>
      <c r="I69" s="1" t="s">
        <v>203</v>
      </c>
      <c r="J69" s="1" t="s">
        <v>160</v>
      </c>
      <c r="K69" s="16"/>
      <c r="L69" s="21">
        <v>478.79</v>
      </c>
      <c r="M69" s="17">
        <f>Table33[[#This Row],[Debet]]</f>
        <v>478.79</v>
      </c>
      <c r="T69"/>
    </row>
    <row r="70" spans="1:20" x14ac:dyDescent="0.25">
      <c r="A70" s="12" t="s">
        <v>204</v>
      </c>
      <c r="B70" s="1">
        <v>1</v>
      </c>
      <c r="C70" s="13">
        <v>43496</v>
      </c>
      <c r="D70" s="1" t="s">
        <v>54</v>
      </c>
      <c r="E70">
        <v>92112</v>
      </c>
      <c r="F70" s="14" t="str">
        <f>LEFT(Table33[[#This Row],[Account Description ]],5)</f>
        <v>92112</v>
      </c>
      <c r="G70" s="1" t="s">
        <v>195</v>
      </c>
      <c r="H70" s="1" t="s">
        <v>136</v>
      </c>
      <c r="I70" s="1" t="s">
        <v>205</v>
      </c>
      <c r="J70" s="1" t="s">
        <v>160</v>
      </c>
      <c r="K70" s="16"/>
      <c r="L70" s="21">
        <v>16.04</v>
      </c>
      <c r="M70" s="17">
        <f>Table33[[#This Row],[Debet]]</f>
        <v>16.04</v>
      </c>
      <c r="T70"/>
    </row>
    <row r="71" spans="1:20" x14ac:dyDescent="0.25">
      <c r="A71" s="12" t="s">
        <v>206</v>
      </c>
      <c r="B71" s="1">
        <v>1</v>
      </c>
      <c r="C71" s="13">
        <v>43496</v>
      </c>
      <c r="D71" s="1" t="s">
        <v>54</v>
      </c>
      <c r="E71" s="1">
        <v>0</v>
      </c>
      <c r="F71" s="14" t="str">
        <f>LEFT(Table33[[#This Row],[Account Description ]],5)</f>
        <v>91111</v>
      </c>
      <c r="G71" s="1" t="s">
        <v>198</v>
      </c>
      <c r="H71" s="1" t="s">
        <v>136</v>
      </c>
      <c r="I71" s="1" t="s">
        <v>207</v>
      </c>
      <c r="J71" s="1" t="s">
        <v>160</v>
      </c>
      <c r="K71" s="16"/>
      <c r="L71" s="21">
        <v>0.2</v>
      </c>
      <c r="M71" s="17">
        <f>Table33[[#This Row],[Debet]]</f>
        <v>0.2</v>
      </c>
      <c r="T71"/>
    </row>
    <row r="72" spans="1:20" x14ac:dyDescent="0.25">
      <c r="A72" s="12" t="s">
        <v>208</v>
      </c>
      <c r="B72" s="1">
        <v>1</v>
      </c>
      <c r="C72" s="13">
        <v>43496</v>
      </c>
      <c r="D72" s="1" t="s">
        <v>54</v>
      </c>
      <c r="E72">
        <v>92112</v>
      </c>
      <c r="F72" s="14" t="str">
        <f>LEFT(Table33[[#This Row],[Account Description ]],5)</f>
        <v>92112</v>
      </c>
      <c r="G72" s="1" t="s">
        <v>195</v>
      </c>
      <c r="H72" s="1" t="s">
        <v>209</v>
      </c>
      <c r="I72" s="1" t="s">
        <v>210</v>
      </c>
      <c r="J72" s="1" t="s">
        <v>160</v>
      </c>
      <c r="K72" s="16"/>
      <c r="L72" s="21">
        <v>19188.419999999998</v>
      </c>
      <c r="M72" s="17">
        <f>Table33[[#This Row],[Debet]]</f>
        <v>19188.419999999998</v>
      </c>
      <c r="T72"/>
    </row>
    <row r="73" spans="1:20" x14ac:dyDescent="0.25">
      <c r="A73" s="12" t="s">
        <v>211</v>
      </c>
      <c r="B73" s="1">
        <v>1</v>
      </c>
      <c r="C73" s="13">
        <v>43496</v>
      </c>
      <c r="D73" s="1" t="s">
        <v>54</v>
      </c>
      <c r="E73" s="1">
        <v>0</v>
      </c>
      <c r="F73" s="14" t="str">
        <f>LEFT(Table33[[#This Row],[Account Description ]],5)</f>
        <v>91111</v>
      </c>
      <c r="G73" s="1" t="s">
        <v>198</v>
      </c>
      <c r="H73" s="1" t="s">
        <v>209</v>
      </c>
      <c r="I73" s="1" t="s">
        <v>212</v>
      </c>
      <c r="J73" s="1" t="s">
        <v>160</v>
      </c>
      <c r="K73" s="16"/>
      <c r="L73" s="21">
        <v>10942.09</v>
      </c>
      <c r="M73" s="17">
        <f>Table33[[#This Row],[Debet]]</f>
        <v>10942.09</v>
      </c>
      <c r="T73"/>
    </row>
    <row r="74" spans="1:20" x14ac:dyDescent="0.25">
      <c r="A74" s="11"/>
      <c r="B74" s="1"/>
      <c r="C74" s="13"/>
      <c r="D74" s="1"/>
      <c r="E74" s="1"/>
      <c r="F74" s="14"/>
      <c r="G74" s="1"/>
      <c r="H74" s="1"/>
      <c r="I74" s="1"/>
      <c r="J74" s="1"/>
      <c r="K74" s="16"/>
      <c r="L74" s="16"/>
      <c r="M74" s="17">
        <f>Table33[[#This Row],[Debet]]</f>
        <v>0</v>
      </c>
      <c r="T74"/>
    </row>
    <row r="75" spans="1:20" x14ac:dyDescent="0.25">
      <c r="A75" s="11"/>
      <c r="B75" s="1"/>
      <c r="C75" s="13"/>
      <c r="D75" s="1"/>
      <c r="E75" s="1"/>
      <c r="F75" s="14"/>
      <c r="G75" s="1"/>
      <c r="H75" s="1"/>
      <c r="I75" s="1"/>
      <c r="J75" s="1"/>
      <c r="K75" s="16"/>
      <c r="L75" s="16"/>
      <c r="M75" s="17">
        <f>Table33[[#This Row],[Debet]]</f>
        <v>0</v>
      </c>
      <c r="T75"/>
    </row>
    <row r="76" spans="1:20" x14ac:dyDescent="0.25">
      <c r="A76" s="11"/>
      <c r="B76" s="1"/>
      <c r="C76" s="13"/>
      <c r="D76" s="1"/>
      <c r="E76" s="1"/>
      <c r="F76" s="14"/>
      <c r="G76" s="1"/>
      <c r="H76" s="1"/>
      <c r="I76" s="1"/>
      <c r="J76" s="1"/>
      <c r="K76" s="16"/>
      <c r="L76" s="16"/>
      <c r="M76" s="17">
        <f>Table33[[#This Row],[Debet]]</f>
        <v>0</v>
      </c>
      <c r="T76"/>
    </row>
    <row r="77" spans="1:20" x14ac:dyDescent="0.25">
      <c r="A77" s="11"/>
      <c r="B77" s="1"/>
      <c r="C77" s="13"/>
      <c r="D77" s="1"/>
      <c r="E77" s="1"/>
      <c r="F77" s="14"/>
      <c r="G77" s="1"/>
      <c r="H77" s="1"/>
      <c r="I77" s="1"/>
      <c r="J77" s="1"/>
      <c r="K77" s="16"/>
      <c r="L77" s="16"/>
      <c r="M77" s="17">
        <f>Table33[[#This Row],[Debet]]</f>
        <v>0</v>
      </c>
      <c r="T77"/>
    </row>
    <row r="78" spans="1:20" x14ac:dyDescent="0.25">
      <c r="A78" s="11"/>
      <c r="B78" s="1"/>
      <c r="C78" s="13"/>
      <c r="D78" s="1"/>
      <c r="E78" s="1"/>
      <c r="F78" s="14"/>
      <c r="G78" s="1"/>
      <c r="H78" s="1"/>
      <c r="I78" s="1"/>
      <c r="J78" s="1"/>
      <c r="K78" s="16"/>
      <c r="L78" s="16"/>
      <c r="M78" s="17">
        <f>Table33[[#This Row],[Debet]]</f>
        <v>0</v>
      </c>
      <c r="T78"/>
    </row>
    <row r="79" spans="1:20" x14ac:dyDescent="0.25">
      <c r="A79" s="11"/>
      <c r="B79" s="1"/>
      <c r="C79" s="13"/>
      <c r="D79" s="1"/>
      <c r="E79" s="1"/>
      <c r="F79" s="14"/>
      <c r="G79" s="1"/>
      <c r="H79" s="1"/>
      <c r="I79" s="1"/>
      <c r="J79" s="1"/>
      <c r="K79" s="16"/>
      <c r="L79" s="16"/>
      <c r="M79" s="17">
        <f>Table33[[#This Row],[Debet]]</f>
        <v>0</v>
      </c>
      <c r="T79"/>
    </row>
    <row r="80" spans="1:20" x14ac:dyDescent="0.25">
      <c r="A80" s="11"/>
      <c r="B80" s="1"/>
      <c r="C80" s="13"/>
      <c r="D80" s="1"/>
      <c r="E80" s="1"/>
      <c r="F80" s="14"/>
      <c r="G80" s="1"/>
      <c r="H80" s="1"/>
      <c r="I80" s="1"/>
      <c r="J80" s="1"/>
      <c r="K80" s="16"/>
      <c r="L80" s="16"/>
      <c r="M80" s="17">
        <f>Table33[[#This Row],[Debet]]</f>
        <v>0</v>
      </c>
      <c r="T80"/>
    </row>
    <row r="81" spans="1:20" x14ac:dyDescent="0.25">
      <c r="A81" s="11"/>
      <c r="B81" s="1"/>
      <c r="C81" s="13"/>
      <c r="D81" s="1"/>
      <c r="E81" s="1"/>
      <c r="F81" s="14"/>
      <c r="G81" s="1"/>
      <c r="H81" s="1"/>
      <c r="I81" s="1"/>
      <c r="J81" s="1"/>
      <c r="K81" s="16"/>
      <c r="L81" s="16"/>
      <c r="M81" s="17">
        <f>Table33[[#This Row],[Debet]]</f>
        <v>0</v>
      </c>
      <c r="T81"/>
    </row>
    <row r="82" spans="1:20" x14ac:dyDescent="0.25">
      <c r="A82" s="11"/>
      <c r="B82" s="1"/>
      <c r="C82" s="13"/>
      <c r="D82" s="1"/>
      <c r="E82" s="1"/>
      <c r="F82" s="14"/>
      <c r="G82" s="1"/>
      <c r="H82" s="1"/>
      <c r="I82" s="1"/>
      <c r="J82" s="1"/>
      <c r="K82" s="16"/>
      <c r="L82" s="16"/>
      <c r="M82" s="17">
        <f>Table33[[#This Row],[Debet]]</f>
        <v>0</v>
      </c>
      <c r="T82"/>
    </row>
    <row r="83" spans="1:20" x14ac:dyDescent="0.25">
      <c r="A83" s="11"/>
      <c r="B83" s="1"/>
      <c r="C83" s="13"/>
      <c r="D83" s="1"/>
      <c r="E83" s="1"/>
      <c r="F83" s="14"/>
      <c r="G83" s="1"/>
      <c r="H83" s="1"/>
      <c r="I83" s="1"/>
      <c r="J83" s="1"/>
      <c r="K83" s="16"/>
      <c r="L83" s="16"/>
      <c r="M83" s="17">
        <f>Table33[[#This Row],[Debet]]</f>
        <v>0</v>
      </c>
      <c r="T83"/>
    </row>
    <row r="84" spans="1:20" x14ac:dyDescent="0.25">
      <c r="A84" s="11"/>
      <c r="B84" s="1"/>
      <c r="C84" s="13"/>
      <c r="D84" s="1"/>
      <c r="E84" s="1"/>
      <c r="F84" s="14"/>
      <c r="G84" s="1"/>
      <c r="H84" s="1"/>
      <c r="I84" s="1"/>
      <c r="J84" s="1"/>
      <c r="K84" s="16"/>
      <c r="L84" s="16"/>
      <c r="M84" s="17">
        <f>Table33[[#This Row],[Debet]]</f>
        <v>0</v>
      </c>
      <c r="T84"/>
    </row>
    <row r="85" spans="1:20" x14ac:dyDescent="0.25">
      <c r="A85" s="11"/>
      <c r="B85" s="1"/>
      <c r="C85" s="13"/>
      <c r="D85" s="1"/>
      <c r="E85" s="1"/>
      <c r="F85" s="14"/>
      <c r="G85" s="1"/>
      <c r="H85" s="1"/>
      <c r="I85" s="1"/>
      <c r="J85" s="1"/>
      <c r="K85" s="16"/>
      <c r="L85" s="16"/>
      <c r="M85" s="17">
        <f>Table33[[#This Row],[Debet]]</f>
        <v>0</v>
      </c>
      <c r="T85"/>
    </row>
    <row r="86" spans="1:20" x14ac:dyDescent="0.25">
      <c r="A86" s="11"/>
      <c r="B86" s="1"/>
      <c r="C86" s="13"/>
      <c r="D86" s="1"/>
      <c r="E86" s="1"/>
      <c r="F86" s="14"/>
      <c r="G86" s="1"/>
      <c r="H86" s="1"/>
      <c r="I86" s="1"/>
      <c r="J86" s="1"/>
      <c r="K86" s="16"/>
      <c r="L86" s="16"/>
      <c r="M86" s="17">
        <f>Table33[[#This Row],[Debet]]</f>
        <v>0</v>
      </c>
      <c r="T86"/>
    </row>
    <row r="87" spans="1:20" x14ac:dyDescent="0.25">
      <c r="A87" s="11"/>
      <c r="B87" s="1"/>
      <c r="C87" s="13"/>
      <c r="D87" s="1"/>
      <c r="E87" s="1"/>
      <c r="F87" s="14"/>
      <c r="G87" s="1"/>
      <c r="H87" s="1"/>
      <c r="I87" s="1"/>
      <c r="J87" s="1"/>
      <c r="K87" s="16"/>
      <c r="L87" s="16"/>
      <c r="M87" s="17">
        <f>Table33[[#This Row],[Debet]]</f>
        <v>0</v>
      </c>
      <c r="T87"/>
    </row>
    <row r="88" spans="1:20" x14ac:dyDescent="0.25">
      <c r="A88" s="11"/>
      <c r="B88" s="1"/>
      <c r="C88" s="13"/>
      <c r="D88" s="1"/>
      <c r="E88" s="1"/>
      <c r="F88" s="14"/>
      <c r="G88" s="1"/>
      <c r="H88" s="1"/>
      <c r="I88" s="1"/>
      <c r="J88" s="1"/>
      <c r="K88" s="16"/>
      <c r="L88" s="16"/>
      <c r="M88" s="17">
        <f>Table33[[#This Row],[Debet]]</f>
        <v>0</v>
      </c>
      <c r="T88"/>
    </row>
    <row r="89" spans="1:20" x14ac:dyDescent="0.25">
      <c r="A89" s="11"/>
      <c r="B89" s="1"/>
      <c r="C89" s="13"/>
      <c r="D89" s="1"/>
      <c r="E89" s="1"/>
      <c r="F89" s="14"/>
      <c r="G89" s="1"/>
      <c r="H89" s="1"/>
      <c r="I89" s="1"/>
      <c r="J89" s="1"/>
      <c r="K89" s="16"/>
      <c r="L89" s="16"/>
      <c r="M89" s="17">
        <f>Table33[[#This Row],[Debet]]</f>
        <v>0</v>
      </c>
      <c r="T89"/>
    </row>
    <row r="90" spans="1:20" x14ac:dyDescent="0.25">
      <c r="A90" s="11"/>
      <c r="B90" s="1"/>
      <c r="C90" s="13"/>
      <c r="D90" s="1"/>
      <c r="E90" s="1"/>
      <c r="F90" s="14"/>
      <c r="G90" s="1"/>
      <c r="H90" s="1"/>
      <c r="I90" s="1"/>
      <c r="J90" s="1"/>
      <c r="K90" s="16"/>
      <c r="L90" s="16"/>
      <c r="M90" s="17">
        <f>Table33[[#This Row],[Debet]]</f>
        <v>0</v>
      </c>
      <c r="T90"/>
    </row>
    <row r="91" spans="1:20" x14ac:dyDescent="0.25">
      <c r="A91" s="11"/>
      <c r="B91" s="1"/>
      <c r="C91" s="13"/>
      <c r="D91" s="1"/>
      <c r="E91" s="1"/>
      <c r="F91" s="14"/>
      <c r="G91" s="1"/>
      <c r="H91" s="1"/>
      <c r="I91" s="1"/>
      <c r="J91" s="1"/>
      <c r="K91" s="16"/>
      <c r="L91" s="16"/>
      <c r="M91" s="17">
        <f>Table33[[#This Row],[Debet]]</f>
        <v>0</v>
      </c>
      <c r="T91"/>
    </row>
    <row r="92" spans="1:20" x14ac:dyDescent="0.25">
      <c r="A92" s="11"/>
      <c r="B92" s="1"/>
      <c r="C92" s="13"/>
      <c r="D92" s="1"/>
      <c r="E92" s="1"/>
      <c r="F92" s="14"/>
      <c r="G92" s="1"/>
      <c r="H92" s="1"/>
      <c r="I92" s="1"/>
      <c r="J92" s="1"/>
      <c r="K92" s="16"/>
      <c r="L92" s="16"/>
      <c r="M92" s="17">
        <f>Table33[[#This Row],[Debet]]</f>
        <v>0</v>
      </c>
      <c r="T92"/>
    </row>
    <row r="93" spans="1:20" x14ac:dyDescent="0.25">
      <c r="A93" s="11"/>
      <c r="B93" s="1"/>
      <c r="C93" s="13"/>
      <c r="D93" s="1"/>
      <c r="E93" s="1"/>
      <c r="F93" s="14"/>
      <c r="G93" s="1"/>
      <c r="H93" s="1"/>
      <c r="I93" s="1"/>
      <c r="J93" s="1"/>
      <c r="K93" s="16"/>
      <c r="L93" s="16"/>
      <c r="M93" s="17">
        <f>Table33[[#This Row],[Debet]]</f>
        <v>0</v>
      </c>
      <c r="T93"/>
    </row>
    <row r="94" spans="1:20" x14ac:dyDescent="0.25">
      <c r="A94" s="11"/>
      <c r="B94" s="1"/>
      <c r="C94" s="13"/>
      <c r="D94" s="1"/>
      <c r="E94" s="1"/>
      <c r="F94" s="14"/>
      <c r="G94" s="1"/>
      <c r="H94" s="1"/>
      <c r="I94" s="1"/>
      <c r="J94" s="1"/>
      <c r="K94" s="16"/>
      <c r="L94" s="16"/>
      <c r="M94" s="17">
        <f>Table33[[#This Row],[Debet]]</f>
        <v>0</v>
      </c>
      <c r="T94"/>
    </row>
    <row r="95" spans="1:20" x14ac:dyDescent="0.25">
      <c r="A95" s="11"/>
      <c r="B95" s="1"/>
      <c r="C95" s="13"/>
      <c r="D95" s="1"/>
      <c r="E95" s="1"/>
      <c r="F95" s="14"/>
      <c r="G95" s="1"/>
      <c r="H95" s="1"/>
      <c r="I95" s="1"/>
      <c r="J95" s="1"/>
      <c r="K95" s="16"/>
      <c r="L95" s="16"/>
      <c r="M95" s="17">
        <f>Table33[[#This Row],[Debet]]</f>
        <v>0</v>
      </c>
      <c r="T95"/>
    </row>
    <row r="96" spans="1:20" x14ac:dyDescent="0.25">
      <c r="A96" s="11"/>
      <c r="B96" s="1"/>
      <c r="C96" s="13"/>
      <c r="D96" s="1"/>
      <c r="E96" s="1"/>
      <c r="F96" s="14"/>
      <c r="G96" s="1"/>
      <c r="H96" s="1"/>
      <c r="I96" s="1"/>
      <c r="J96" s="1"/>
      <c r="K96" s="16"/>
      <c r="L96" s="16"/>
      <c r="M96" s="17">
        <f>Table33[[#This Row],[Debet]]</f>
        <v>0</v>
      </c>
      <c r="T96"/>
    </row>
    <row r="97" spans="1:20" x14ac:dyDescent="0.25">
      <c r="A97" s="11"/>
      <c r="B97" s="1"/>
      <c r="C97" s="13"/>
      <c r="D97" s="1"/>
      <c r="E97" s="1"/>
      <c r="F97" s="14"/>
      <c r="G97" s="1"/>
      <c r="H97" s="1"/>
      <c r="I97" s="1"/>
      <c r="J97" s="1"/>
      <c r="K97" s="16"/>
      <c r="L97" s="16"/>
      <c r="M97" s="17">
        <f>Table33[[#This Row],[Debet]]</f>
        <v>0</v>
      </c>
      <c r="T97"/>
    </row>
    <row r="98" spans="1:20" x14ac:dyDescent="0.25">
      <c r="A98" s="11"/>
      <c r="B98" s="1"/>
      <c r="C98" s="13"/>
      <c r="D98" s="1"/>
      <c r="E98" s="1"/>
      <c r="F98" s="14"/>
      <c r="G98" s="1"/>
      <c r="H98" s="1"/>
      <c r="I98" s="1"/>
      <c r="J98" s="1"/>
      <c r="K98" s="16"/>
      <c r="L98" s="16"/>
      <c r="M98" s="17">
        <f>Table33[[#This Row],[Debet]]</f>
        <v>0</v>
      </c>
      <c r="T98"/>
    </row>
    <row r="99" spans="1:20" x14ac:dyDescent="0.25">
      <c r="A99" s="11"/>
      <c r="B99" s="1"/>
      <c r="C99" s="13"/>
      <c r="D99" s="1"/>
      <c r="E99" s="1"/>
      <c r="F99" s="14"/>
      <c r="G99" s="1"/>
      <c r="H99" s="1"/>
      <c r="I99" s="1"/>
      <c r="J99" s="1"/>
      <c r="K99" s="16"/>
      <c r="L99" s="16"/>
      <c r="M99" s="17">
        <f>Table33[[#This Row],[Debet]]</f>
        <v>0</v>
      </c>
      <c r="T99"/>
    </row>
    <row r="100" spans="1:20" x14ac:dyDescent="0.25">
      <c r="A100" s="11"/>
      <c r="B100" s="1"/>
      <c r="C100" s="13"/>
      <c r="D100" s="1"/>
      <c r="E100" s="1"/>
      <c r="F100" s="14"/>
      <c r="G100" s="1"/>
      <c r="H100" s="1"/>
      <c r="I100" s="1"/>
      <c r="J100" s="1"/>
      <c r="K100" s="16"/>
      <c r="L100" s="16"/>
      <c r="M100" s="17">
        <f>Table33[[#This Row],[Debet]]</f>
        <v>0</v>
      </c>
      <c r="T100"/>
    </row>
    <row r="101" spans="1:20" x14ac:dyDescent="0.25">
      <c r="A101" s="11"/>
      <c r="B101" s="1"/>
      <c r="C101" s="13"/>
      <c r="D101" s="1"/>
      <c r="E101" s="1"/>
      <c r="F101" s="14"/>
      <c r="G101" s="1"/>
      <c r="H101" s="1"/>
      <c r="I101" s="1"/>
      <c r="J101" s="1"/>
      <c r="K101" s="16"/>
      <c r="L101" s="16"/>
      <c r="M101" s="17">
        <f>Table33[[#This Row],[Debet]]</f>
        <v>0</v>
      </c>
      <c r="T101"/>
    </row>
    <row r="102" spans="1:20" x14ac:dyDescent="0.25">
      <c r="A102" s="11"/>
      <c r="B102" s="1"/>
      <c r="C102" s="13"/>
      <c r="D102" s="1"/>
      <c r="E102" s="1"/>
      <c r="F102" s="14"/>
      <c r="G102" s="1"/>
      <c r="H102" s="1"/>
      <c r="I102" s="1"/>
      <c r="J102" s="1"/>
      <c r="K102" s="16"/>
      <c r="L102" s="16"/>
      <c r="M102" s="17">
        <f>Table33[[#This Row],[Debet]]</f>
        <v>0</v>
      </c>
      <c r="T102"/>
    </row>
    <row r="103" spans="1:20" x14ac:dyDescent="0.25">
      <c r="A103" s="11"/>
      <c r="B103" s="1"/>
      <c r="C103" s="13"/>
      <c r="D103" s="1"/>
      <c r="E103" s="1"/>
      <c r="F103" s="14"/>
      <c r="G103" s="1"/>
      <c r="H103" s="1"/>
      <c r="I103" s="1"/>
      <c r="J103" s="1"/>
      <c r="K103" s="16"/>
      <c r="L103" s="16"/>
      <c r="M103" s="17">
        <f>Table33[[#This Row],[Debet]]</f>
        <v>0</v>
      </c>
      <c r="T103"/>
    </row>
    <row r="104" spans="1:20" x14ac:dyDescent="0.25">
      <c r="A104" s="11"/>
      <c r="B104" s="1"/>
      <c r="C104" s="13"/>
      <c r="D104" s="1"/>
      <c r="E104" s="1"/>
      <c r="F104" s="14"/>
      <c r="G104" s="1"/>
      <c r="H104" s="1"/>
      <c r="I104" s="1"/>
      <c r="J104" s="1"/>
      <c r="K104" s="16"/>
      <c r="L104" s="16"/>
      <c r="M104" s="17">
        <f>Table33[[#This Row],[Debet]]</f>
        <v>0</v>
      </c>
      <c r="T104"/>
    </row>
    <row r="105" spans="1:20" x14ac:dyDescent="0.25">
      <c r="A105" s="11"/>
      <c r="B105" s="1"/>
      <c r="C105" s="13"/>
      <c r="D105" s="1"/>
      <c r="E105" s="1"/>
      <c r="F105" s="14"/>
      <c r="G105" s="1"/>
      <c r="H105" s="1"/>
      <c r="I105" s="1"/>
      <c r="J105" s="1"/>
      <c r="K105" s="16"/>
      <c r="L105" s="16"/>
      <c r="M105" s="17">
        <f>Table33[[#This Row],[Debet]]</f>
        <v>0</v>
      </c>
      <c r="T105"/>
    </row>
    <row r="106" spans="1:20" x14ac:dyDescent="0.25">
      <c r="A106" s="11"/>
      <c r="B106" s="1"/>
      <c r="C106" s="13"/>
      <c r="D106" s="1"/>
      <c r="E106" s="1"/>
      <c r="F106" s="14"/>
      <c r="G106" s="1"/>
      <c r="H106" s="1"/>
      <c r="I106" s="1"/>
      <c r="J106" s="1"/>
      <c r="K106" s="16"/>
      <c r="L106" s="16"/>
      <c r="M106" s="17">
        <f>Table33[[#This Row],[Debet]]</f>
        <v>0</v>
      </c>
      <c r="T106"/>
    </row>
    <row r="107" spans="1:20" x14ac:dyDescent="0.25">
      <c r="A107" s="11"/>
      <c r="B107" s="1"/>
      <c r="C107" s="13"/>
      <c r="D107" s="1"/>
      <c r="E107" s="1"/>
      <c r="F107" s="14"/>
      <c r="G107" s="1"/>
      <c r="H107" s="1"/>
      <c r="I107" s="1"/>
      <c r="J107" s="1"/>
      <c r="K107" s="16"/>
      <c r="L107" s="16"/>
      <c r="M107" s="17">
        <f>Table33[[#This Row],[Debet]]</f>
        <v>0</v>
      </c>
      <c r="T107"/>
    </row>
    <row r="108" spans="1:20" x14ac:dyDescent="0.25">
      <c r="A108" s="11"/>
      <c r="B108" s="1"/>
      <c r="C108" s="13"/>
      <c r="D108" s="1"/>
      <c r="E108" s="1"/>
      <c r="F108" s="14"/>
      <c r="G108" s="1"/>
      <c r="H108" s="1"/>
      <c r="I108" s="1"/>
      <c r="J108" s="1"/>
      <c r="K108" s="16"/>
      <c r="L108" s="16"/>
      <c r="M108" s="17">
        <f>Table33[[#This Row],[Debet]]</f>
        <v>0</v>
      </c>
      <c r="T108"/>
    </row>
    <row r="109" spans="1:20" x14ac:dyDescent="0.25">
      <c r="A109" s="11"/>
      <c r="B109" s="1"/>
      <c r="C109" s="13"/>
      <c r="D109" s="1"/>
      <c r="E109" s="1"/>
      <c r="F109" s="14"/>
      <c r="G109" s="1"/>
      <c r="H109" s="1"/>
      <c r="I109" s="1"/>
      <c r="J109" s="1"/>
      <c r="K109" s="16"/>
      <c r="L109" s="16"/>
      <c r="M109" s="17">
        <f>Table33[[#This Row],[Debet]]</f>
        <v>0</v>
      </c>
      <c r="T109"/>
    </row>
    <row r="110" spans="1:20" x14ac:dyDescent="0.25">
      <c r="A110" s="11"/>
      <c r="B110" s="1"/>
      <c r="C110" s="13"/>
      <c r="D110" s="1"/>
      <c r="E110" s="1"/>
      <c r="F110" s="14"/>
      <c r="G110" s="1"/>
      <c r="H110" s="1"/>
      <c r="I110" s="1"/>
      <c r="J110" s="1"/>
      <c r="K110" s="16"/>
      <c r="L110" s="16"/>
      <c r="M110" s="17">
        <f>Table33[[#This Row],[Debet]]</f>
        <v>0</v>
      </c>
      <c r="T110"/>
    </row>
    <row r="111" spans="1:20" x14ac:dyDescent="0.25">
      <c r="A111" s="11"/>
      <c r="B111" s="1"/>
      <c r="C111" s="13"/>
      <c r="D111" s="1"/>
      <c r="E111" s="1"/>
      <c r="F111" s="14"/>
      <c r="G111" s="1"/>
      <c r="H111" s="1"/>
      <c r="I111" s="1"/>
      <c r="J111" s="1"/>
      <c r="K111" s="16"/>
      <c r="L111" s="16"/>
      <c r="M111" s="17">
        <f>Table33[[#This Row],[Debet]]</f>
        <v>0</v>
      </c>
      <c r="T111"/>
    </row>
    <row r="112" spans="1:20" x14ac:dyDescent="0.25">
      <c r="A112" s="11"/>
      <c r="B112" s="1"/>
      <c r="C112" s="13"/>
      <c r="D112" s="1"/>
      <c r="E112" s="1"/>
      <c r="F112" s="14"/>
      <c r="G112" s="1"/>
      <c r="H112" s="1"/>
      <c r="I112" s="1"/>
      <c r="J112" s="1"/>
      <c r="K112" s="16"/>
      <c r="L112" s="16"/>
      <c r="M112" s="17">
        <f>Table33[[#This Row],[Debet]]</f>
        <v>0</v>
      </c>
      <c r="T112"/>
    </row>
    <row r="113" spans="1:20" x14ac:dyDescent="0.25">
      <c r="A113" s="11"/>
      <c r="B113" s="1"/>
      <c r="C113" s="13"/>
      <c r="D113" s="1"/>
      <c r="E113" s="1"/>
      <c r="F113" s="14"/>
      <c r="G113" s="1"/>
      <c r="H113" s="1"/>
      <c r="I113" s="1"/>
      <c r="J113" s="1"/>
      <c r="K113" s="16"/>
      <c r="L113" s="16"/>
      <c r="M113" s="17">
        <f>Table33[[#This Row],[Debet]]</f>
        <v>0</v>
      </c>
      <c r="T113"/>
    </row>
    <row r="114" spans="1:20" x14ac:dyDescent="0.25">
      <c r="A114" s="11"/>
      <c r="B114" s="1"/>
      <c r="C114" s="13"/>
      <c r="D114" s="1"/>
      <c r="E114" s="1"/>
      <c r="F114" s="14"/>
      <c r="G114" s="1"/>
      <c r="H114" s="1"/>
      <c r="I114" s="1"/>
      <c r="J114" s="1"/>
      <c r="K114" s="16"/>
      <c r="L114" s="16"/>
      <c r="M114" s="17">
        <f>Table33[[#This Row],[Debet]]</f>
        <v>0</v>
      </c>
      <c r="T114"/>
    </row>
    <row r="115" spans="1:20" x14ac:dyDescent="0.25">
      <c r="A115" s="11"/>
      <c r="B115" s="1"/>
      <c r="C115" s="13"/>
      <c r="D115" s="1"/>
      <c r="E115" s="1"/>
      <c r="F115" s="14"/>
      <c r="G115" s="1"/>
      <c r="H115" s="1"/>
      <c r="I115" s="1"/>
      <c r="J115" s="1"/>
      <c r="K115" s="16"/>
      <c r="L115" s="16"/>
      <c r="M115" s="17">
        <f>Table33[[#This Row],[Debet]]</f>
        <v>0</v>
      </c>
      <c r="T115"/>
    </row>
    <row r="116" spans="1:20" x14ac:dyDescent="0.25">
      <c r="A116" s="11"/>
      <c r="B116" s="1"/>
      <c r="C116" s="13"/>
      <c r="D116" s="1"/>
      <c r="E116" s="1"/>
      <c r="F116" s="14"/>
      <c r="G116" s="1"/>
      <c r="H116" s="1"/>
      <c r="I116" s="1"/>
      <c r="J116" s="1"/>
      <c r="K116" s="16"/>
      <c r="L116" s="16"/>
      <c r="M116" s="17">
        <f>Table33[[#This Row],[Debet]]</f>
        <v>0</v>
      </c>
      <c r="T116"/>
    </row>
    <row r="117" spans="1:20" x14ac:dyDescent="0.25">
      <c r="A117" s="11"/>
      <c r="B117" s="1"/>
      <c r="C117" s="13"/>
      <c r="D117" s="1"/>
      <c r="E117" s="1"/>
      <c r="F117" s="14"/>
      <c r="G117" s="1"/>
      <c r="H117" s="1"/>
      <c r="I117" s="1"/>
      <c r="J117" s="1"/>
      <c r="K117" s="16"/>
      <c r="L117" s="16"/>
      <c r="M117" s="17">
        <f>Table33[[#This Row],[Debet]]</f>
        <v>0</v>
      </c>
      <c r="T117"/>
    </row>
    <row r="118" spans="1:20" x14ac:dyDescent="0.25">
      <c r="A118" s="11"/>
      <c r="B118" s="1"/>
      <c r="C118" s="13"/>
      <c r="D118" s="1"/>
      <c r="E118" s="1"/>
      <c r="F118" s="14"/>
      <c r="G118" s="1"/>
      <c r="H118" s="1"/>
      <c r="I118" s="1"/>
      <c r="J118" s="1"/>
      <c r="K118" s="16"/>
      <c r="L118" s="16"/>
      <c r="M118" s="17">
        <f>Table33[[#This Row],[Debet]]</f>
        <v>0</v>
      </c>
      <c r="T118"/>
    </row>
    <row r="119" spans="1:20" x14ac:dyDescent="0.25">
      <c r="A119" s="11"/>
      <c r="B119" s="1"/>
      <c r="C119" s="13"/>
      <c r="D119" s="1"/>
      <c r="E119" s="1"/>
      <c r="F119" s="14"/>
      <c r="G119" s="1"/>
      <c r="H119" s="1"/>
      <c r="I119" s="1"/>
      <c r="J119" s="1"/>
      <c r="K119" s="16"/>
      <c r="L119" s="16"/>
      <c r="M119" s="17">
        <f>Table33[[#This Row],[Debet]]</f>
        <v>0</v>
      </c>
      <c r="T119"/>
    </row>
    <row r="120" spans="1:20" x14ac:dyDescent="0.25">
      <c r="A120" s="11"/>
      <c r="B120" s="1"/>
      <c r="C120" s="13"/>
      <c r="D120" s="1"/>
      <c r="E120" s="1"/>
      <c r="F120" s="14"/>
      <c r="G120" s="1"/>
      <c r="H120" s="1"/>
      <c r="I120" s="1"/>
      <c r="J120" s="1"/>
      <c r="K120" s="16"/>
      <c r="L120" s="16"/>
      <c r="M120" s="17">
        <f>Table33[[#This Row],[Debet]]</f>
        <v>0</v>
      </c>
      <c r="T120"/>
    </row>
    <row r="121" spans="1:20" x14ac:dyDescent="0.25">
      <c r="A121" s="11"/>
      <c r="B121" s="1"/>
      <c r="C121" s="13"/>
      <c r="D121" s="1"/>
      <c r="E121" s="1"/>
      <c r="F121" s="14"/>
      <c r="G121" s="1"/>
      <c r="H121" s="1"/>
      <c r="I121" s="1"/>
      <c r="J121" s="1"/>
      <c r="K121" s="16"/>
      <c r="L121" s="16"/>
      <c r="M121" s="17">
        <f>Table33[[#This Row],[Debet]]</f>
        <v>0</v>
      </c>
      <c r="T121"/>
    </row>
    <row r="122" spans="1:20" x14ac:dyDescent="0.25">
      <c r="A122" s="11"/>
      <c r="B122" s="1"/>
      <c r="C122" s="13"/>
      <c r="D122" s="1"/>
      <c r="E122" s="1"/>
      <c r="F122" s="14"/>
      <c r="G122" s="1"/>
      <c r="H122" s="1"/>
      <c r="I122" s="1"/>
      <c r="J122" s="1"/>
      <c r="K122" s="16"/>
      <c r="L122" s="16"/>
      <c r="M122" s="17">
        <f>Table33[[#This Row],[Debet]]</f>
        <v>0</v>
      </c>
      <c r="T122"/>
    </row>
    <row r="123" spans="1:20" x14ac:dyDescent="0.25">
      <c r="A123" s="11"/>
      <c r="B123" s="1"/>
      <c r="C123" s="13"/>
      <c r="D123" s="1"/>
      <c r="E123" s="1"/>
      <c r="F123" s="14"/>
      <c r="G123" s="1"/>
      <c r="H123" s="1"/>
      <c r="I123" s="1"/>
      <c r="J123" s="1"/>
      <c r="K123" s="16"/>
      <c r="L123" s="16"/>
      <c r="M123" s="17">
        <f>Table33[[#This Row],[Debet]]</f>
        <v>0</v>
      </c>
      <c r="T123"/>
    </row>
    <row r="124" spans="1:20" x14ac:dyDescent="0.25">
      <c r="A124" s="11"/>
      <c r="B124" s="1"/>
      <c r="C124" s="13"/>
      <c r="D124" s="1"/>
      <c r="E124" s="1"/>
      <c r="F124" s="14"/>
      <c r="G124" s="1"/>
      <c r="H124" s="1"/>
      <c r="I124" s="1"/>
      <c r="J124" s="1"/>
      <c r="K124" s="16"/>
      <c r="L124" s="16"/>
      <c r="M124" s="17">
        <f>Table33[[#This Row],[Debet]]</f>
        <v>0</v>
      </c>
      <c r="T124"/>
    </row>
    <row r="125" spans="1:20" x14ac:dyDescent="0.25">
      <c r="A125" s="11"/>
      <c r="B125" s="1"/>
      <c r="C125" s="13"/>
      <c r="D125" s="1"/>
      <c r="E125" s="1"/>
      <c r="F125" s="14"/>
      <c r="G125" s="1"/>
      <c r="H125" s="1"/>
      <c r="I125" s="1"/>
      <c r="J125" s="1"/>
      <c r="K125" s="16"/>
      <c r="L125" s="16"/>
      <c r="M125" s="17">
        <f>Table33[[#This Row],[Debet]]</f>
        <v>0</v>
      </c>
      <c r="T125"/>
    </row>
    <row r="126" spans="1:20" x14ac:dyDescent="0.25">
      <c r="A126" s="11"/>
      <c r="B126" s="1"/>
      <c r="C126" s="13"/>
      <c r="D126" s="1"/>
      <c r="E126" s="1"/>
      <c r="F126" s="14"/>
      <c r="G126" s="1"/>
      <c r="H126" s="1"/>
      <c r="I126" s="1"/>
      <c r="J126" s="1"/>
      <c r="K126" s="16"/>
      <c r="L126" s="16"/>
      <c r="M126" s="17">
        <f>Table33[[#This Row],[Debet]]</f>
        <v>0</v>
      </c>
      <c r="T126"/>
    </row>
    <row r="127" spans="1:20" x14ac:dyDescent="0.25">
      <c r="A127" s="11"/>
      <c r="B127" s="1"/>
      <c r="C127" s="13"/>
      <c r="D127" s="1"/>
      <c r="E127" s="1"/>
      <c r="F127" s="14"/>
      <c r="G127" s="1"/>
      <c r="H127" s="1"/>
      <c r="I127" s="1"/>
      <c r="J127" s="1"/>
      <c r="K127" s="16"/>
      <c r="L127" s="16"/>
      <c r="M127" s="17">
        <f>Table33[[#This Row],[Debet]]</f>
        <v>0</v>
      </c>
      <c r="T127"/>
    </row>
    <row r="128" spans="1:20" x14ac:dyDescent="0.25">
      <c r="A128" s="11"/>
      <c r="B128" s="1"/>
      <c r="C128" s="13"/>
      <c r="D128" s="1"/>
      <c r="E128" s="1"/>
      <c r="F128" s="14"/>
      <c r="G128" s="1"/>
      <c r="H128" s="1"/>
      <c r="I128" s="1"/>
      <c r="J128" s="1"/>
      <c r="K128" s="16"/>
      <c r="L128" s="16"/>
      <c r="M128" s="17">
        <f>Table33[[#This Row],[Debet]]</f>
        <v>0</v>
      </c>
      <c r="T128"/>
    </row>
    <row r="129" spans="1:20" x14ac:dyDescent="0.25">
      <c r="A129" s="11"/>
      <c r="B129" s="1"/>
      <c r="C129" s="13"/>
      <c r="D129" s="1"/>
      <c r="E129" s="1"/>
      <c r="F129" s="14"/>
      <c r="G129" s="1"/>
      <c r="H129" s="1"/>
      <c r="I129" s="1"/>
      <c r="J129" s="1"/>
      <c r="K129" s="16"/>
      <c r="L129" s="16"/>
      <c r="M129" s="17">
        <f>Table33[[#This Row],[Debet]]</f>
        <v>0</v>
      </c>
      <c r="T129"/>
    </row>
    <row r="130" spans="1:20" x14ac:dyDescent="0.25">
      <c r="A130" s="11"/>
      <c r="B130" s="1"/>
      <c r="C130" s="13"/>
      <c r="D130" s="1"/>
      <c r="E130" s="1"/>
      <c r="F130" s="14"/>
      <c r="G130" s="1"/>
      <c r="H130" s="1"/>
      <c r="I130" s="1"/>
      <c r="J130" s="1"/>
      <c r="K130" s="16"/>
      <c r="L130" s="27"/>
      <c r="M130" s="17">
        <f>Table33[[#This Row],[Debet]]</f>
        <v>0</v>
      </c>
      <c r="T130"/>
    </row>
    <row r="131" spans="1:20" x14ac:dyDescent="0.25">
      <c r="A131" s="11"/>
      <c r="B131" s="1"/>
      <c r="C131" s="13"/>
      <c r="D131" s="1"/>
      <c r="E131" s="1"/>
      <c r="F131" s="14"/>
      <c r="G131" s="1"/>
      <c r="H131" s="1"/>
      <c r="I131" s="1"/>
      <c r="J131" s="1"/>
      <c r="K131" s="16"/>
      <c r="L131" s="27"/>
      <c r="M131" s="17">
        <f>Table33[[#This Row],[Debet]]</f>
        <v>0</v>
      </c>
      <c r="T131"/>
    </row>
    <row r="132" spans="1:20" x14ac:dyDescent="0.25">
      <c r="A132" s="11"/>
      <c r="B132" s="1"/>
      <c r="C132" s="13"/>
      <c r="D132" s="1"/>
      <c r="E132" s="1"/>
      <c r="F132" s="14"/>
      <c r="G132" s="1"/>
      <c r="H132" s="1"/>
      <c r="I132" s="1"/>
      <c r="J132" s="1"/>
      <c r="K132" s="16"/>
      <c r="L132" s="16"/>
      <c r="M132" s="17">
        <f>Table33[[#This Row],[Debet]]</f>
        <v>0</v>
      </c>
      <c r="T132"/>
    </row>
    <row r="133" spans="1:20" x14ac:dyDescent="0.25">
      <c r="A133" s="11"/>
      <c r="B133" s="1"/>
      <c r="C133" s="13"/>
      <c r="D133" s="1"/>
      <c r="E133" s="1"/>
      <c r="F133" s="14"/>
      <c r="G133" s="1"/>
      <c r="H133" s="1"/>
      <c r="I133" s="1"/>
      <c r="J133" s="1"/>
      <c r="K133" s="16"/>
      <c r="L133" s="16"/>
      <c r="M133" s="17">
        <f>Table33[[#This Row],[Debet]]</f>
        <v>0</v>
      </c>
      <c r="T133"/>
    </row>
    <row r="134" spans="1:20" x14ac:dyDescent="0.25">
      <c r="A134" s="11"/>
      <c r="B134" s="1"/>
      <c r="C134" s="13"/>
      <c r="D134" s="1"/>
      <c r="E134" s="1"/>
      <c r="F134" s="14"/>
      <c r="G134" s="1"/>
      <c r="H134" s="1"/>
      <c r="I134" s="1"/>
      <c r="J134" s="1"/>
      <c r="K134" s="16"/>
      <c r="L134" s="16"/>
      <c r="M134" s="17">
        <f>Table33[[#This Row],[Debet]]</f>
        <v>0</v>
      </c>
      <c r="T134"/>
    </row>
    <row r="135" spans="1:20" x14ac:dyDescent="0.25">
      <c r="A135" s="11"/>
      <c r="B135" s="1"/>
      <c r="C135" s="13"/>
      <c r="D135" s="1"/>
      <c r="E135" s="1"/>
      <c r="F135" s="14"/>
      <c r="G135" s="1"/>
      <c r="H135" s="1"/>
      <c r="I135" s="1"/>
      <c r="J135" s="1"/>
      <c r="K135" s="16"/>
      <c r="L135" s="16"/>
      <c r="M135" s="17">
        <f>Table33[[#This Row],[Debet]]</f>
        <v>0</v>
      </c>
      <c r="T135"/>
    </row>
    <row r="136" spans="1:20" x14ac:dyDescent="0.25">
      <c r="A136" s="11"/>
      <c r="B136" s="1"/>
      <c r="C136" s="13"/>
      <c r="D136" s="1"/>
      <c r="E136" s="1"/>
      <c r="F136" s="14"/>
      <c r="G136" s="1"/>
      <c r="H136" s="1"/>
      <c r="I136" s="1"/>
      <c r="J136" s="1"/>
      <c r="K136" s="16"/>
      <c r="L136" s="16"/>
      <c r="M136" s="17">
        <f>Table33[[#This Row],[Debet]]</f>
        <v>0</v>
      </c>
      <c r="T136"/>
    </row>
    <row r="137" spans="1:20" x14ac:dyDescent="0.25">
      <c r="A137" s="11"/>
      <c r="B137" s="1"/>
      <c r="C137" s="13"/>
      <c r="D137" s="1"/>
      <c r="E137" s="1"/>
      <c r="F137" s="14"/>
      <c r="G137" s="1"/>
      <c r="H137" s="1"/>
      <c r="I137" s="1"/>
      <c r="J137" s="1"/>
      <c r="K137" s="16"/>
      <c r="L137" s="16"/>
      <c r="M137" s="17">
        <f>Table33[[#This Row],[Debet]]</f>
        <v>0</v>
      </c>
      <c r="T137"/>
    </row>
    <row r="138" spans="1:20" x14ac:dyDescent="0.25">
      <c r="A138" s="11"/>
      <c r="B138" s="1"/>
      <c r="C138" s="13"/>
      <c r="D138" s="1"/>
      <c r="E138" s="1"/>
      <c r="F138" s="14"/>
      <c r="G138" s="1"/>
      <c r="H138" s="1"/>
      <c r="I138" s="1"/>
      <c r="J138" s="1"/>
      <c r="K138" s="16"/>
      <c r="L138" s="16"/>
      <c r="M138" s="17">
        <f>Table33[[#This Row],[Debet]]</f>
        <v>0</v>
      </c>
      <c r="T138"/>
    </row>
    <row r="139" spans="1:20" x14ac:dyDescent="0.25">
      <c r="A139" s="11"/>
      <c r="B139" s="1"/>
      <c r="C139" s="13"/>
      <c r="D139" s="1"/>
      <c r="E139" s="1"/>
      <c r="F139" s="14"/>
      <c r="G139" s="1"/>
      <c r="H139" s="1"/>
      <c r="I139" s="1"/>
      <c r="J139" s="1"/>
      <c r="K139" s="16"/>
      <c r="L139" s="16"/>
      <c r="M139" s="17">
        <f>Table33[[#This Row],[Debet]]</f>
        <v>0</v>
      </c>
      <c r="T139"/>
    </row>
    <row r="140" spans="1:20" x14ac:dyDescent="0.25">
      <c r="A140" s="11"/>
      <c r="B140" s="1"/>
      <c r="C140" s="13"/>
      <c r="D140" s="1"/>
      <c r="E140" s="1"/>
      <c r="F140" s="14"/>
      <c r="G140" s="1"/>
      <c r="H140" s="1"/>
      <c r="I140" s="1"/>
      <c r="J140" s="1"/>
      <c r="K140" s="16"/>
      <c r="L140" s="16"/>
      <c r="M140" s="17">
        <f>Table33[[#This Row],[Debet]]</f>
        <v>0</v>
      </c>
      <c r="T140"/>
    </row>
    <row r="141" spans="1:20" x14ac:dyDescent="0.25">
      <c r="A141" s="11"/>
      <c r="B141" s="1"/>
      <c r="C141" s="13"/>
      <c r="D141" s="1"/>
      <c r="E141" s="1"/>
      <c r="F141" s="14"/>
      <c r="G141" s="1"/>
      <c r="H141" s="1"/>
      <c r="I141" s="1"/>
      <c r="J141" s="1"/>
      <c r="K141" s="16"/>
      <c r="L141" s="16"/>
      <c r="M141" s="17">
        <f>Table33[[#This Row],[Debet]]</f>
        <v>0</v>
      </c>
      <c r="T141"/>
    </row>
    <row r="142" spans="1:20" x14ac:dyDescent="0.25">
      <c r="A142" s="11"/>
      <c r="B142" s="1"/>
      <c r="C142" s="13"/>
      <c r="D142" s="1"/>
      <c r="E142" s="1"/>
      <c r="F142" s="14"/>
      <c r="G142" s="1"/>
      <c r="H142" s="1"/>
      <c r="I142" s="1"/>
      <c r="J142" s="1"/>
      <c r="K142" s="16"/>
      <c r="L142" s="16"/>
      <c r="M142" s="17">
        <f>Table33[[#This Row],[Debet]]</f>
        <v>0</v>
      </c>
      <c r="T142"/>
    </row>
    <row r="143" spans="1:20" x14ac:dyDescent="0.25">
      <c r="A143" s="11"/>
      <c r="B143" s="1"/>
      <c r="C143" s="13"/>
      <c r="D143" s="1"/>
      <c r="E143" s="1"/>
      <c r="F143" s="14"/>
      <c r="G143" s="1"/>
      <c r="H143" s="1"/>
      <c r="I143" s="1"/>
      <c r="J143" s="1"/>
      <c r="K143" s="16"/>
      <c r="L143" s="16"/>
      <c r="M143" s="17">
        <f>Table33[[#This Row],[Debet]]</f>
        <v>0</v>
      </c>
      <c r="T143"/>
    </row>
    <row r="144" spans="1:20" x14ac:dyDescent="0.25">
      <c r="A144" s="11"/>
      <c r="B144" s="1"/>
      <c r="C144" s="13"/>
      <c r="D144" s="1"/>
      <c r="E144" s="1"/>
      <c r="F144" s="14"/>
      <c r="G144" s="1"/>
      <c r="H144" s="1"/>
      <c r="I144" s="1"/>
      <c r="J144" s="1"/>
      <c r="K144" s="16"/>
      <c r="L144" s="16"/>
      <c r="M144" s="17">
        <f>Table33[[#This Row],[Debet]]</f>
        <v>0</v>
      </c>
      <c r="T144"/>
    </row>
    <row r="145" spans="1:20" x14ac:dyDescent="0.25">
      <c r="A145" s="11"/>
      <c r="B145" s="1"/>
      <c r="C145" s="13"/>
      <c r="D145" s="1"/>
      <c r="E145" s="1"/>
      <c r="F145" s="14"/>
      <c r="G145" s="1"/>
      <c r="H145" s="1"/>
      <c r="I145" s="1"/>
      <c r="J145" s="1"/>
      <c r="K145" s="16"/>
      <c r="L145" s="16"/>
      <c r="M145" s="17">
        <f>Table33[[#This Row],[Debet]]</f>
        <v>0</v>
      </c>
      <c r="T145"/>
    </row>
    <row r="146" spans="1:20" x14ac:dyDescent="0.25">
      <c r="A146" s="11"/>
      <c r="B146" s="1"/>
      <c r="C146" s="13"/>
      <c r="D146" s="1"/>
      <c r="E146" s="1"/>
      <c r="F146" s="14"/>
      <c r="G146" s="1"/>
      <c r="H146" s="1"/>
      <c r="I146" s="1"/>
      <c r="J146" s="1"/>
      <c r="K146" s="16"/>
      <c r="L146" s="16"/>
      <c r="M146" s="17">
        <f>Table33[[#This Row],[Debet]]</f>
        <v>0</v>
      </c>
      <c r="T146"/>
    </row>
    <row r="147" spans="1:20" x14ac:dyDescent="0.25">
      <c r="A147" s="11"/>
      <c r="B147" s="1"/>
      <c r="C147" s="13"/>
      <c r="D147" s="1"/>
      <c r="E147" s="1"/>
      <c r="F147" s="14"/>
      <c r="G147" s="1"/>
      <c r="H147" s="1"/>
      <c r="I147" s="1"/>
      <c r="J147" s="1"/>
      <c r="K147" s="16"/>
      <c r="L147" s="16"/>
      <c r="M147" s="17">
        <f>Table33[[#This Row],[Debet]]</f>
        <v>0</v>
      </c>
      <c r="T147"/>
    </row>
    <row r="148" spans="1:20" x14ac:dyDescent="0.25">
      <c r="A148" s="11"/>
      <c r="B148" s="1"/>
      <c r="C148" s="13"/>
      <c r="D148" s="1"/>
      <c r="E148" s="1"/>
      <c r="F148" s="14"/>
      <c r="G148" s="1"/>
      <c r="H148" s="1"/>
      <c r="I148" s="1"/>
      <c r="J148" s="1"/>
      <c r="K148" s="16"/>
      <c r="L148" s="16"/>
      <c r="M148" s="17">
        <f>Table33[[#This Row],[Debet]]</f>
        <v>0</v>
      </c>
      <c r="T148"/>
    </row>
    <row r="149" spans="1:20" x14ac:dyDescent="0.25">
      <c r="A149" s="11"/>
      <c r="B149" s="1"/>
      <c r="C149" s="13"/>
      <c r="D149" s="1"/>
      <c r="E149" s="1"/>
      <c r="F149" s="14"/>
      <c r="G149" s="1"/>
      <c r="H149" s="1"/>
      <c r="I149" s="1"/>
      <c r="J149" s="1"/>
      <c r="K149" s="16"/>
      <c r="L149" s="16"/>
      <c r="M149" s="17">
        <f>Table33[[#This Row],[Debet]]</f>
        <v>0</v>
      </c>
      <c r="T149"/>
    </row>
    <row r="150" spans="1:20" x14ac:dyDescent="0.25">
      <c r="A150" s="11"/>
      <c r="B150" s="1"/>
      <c r="C150" s="13"/>
      <c r="D150" s="1"/>
      <c r="E150" s="1"/>
      <c r="F150" s="14"/>
      <c r="G150" s="1"/>
      <c r="H150" s="1"/>
      <c r="I150" s="1"/>
      <c r="J150" s="1"/>
      <c r="K150" s="16"/>
      <c r="L150" s="16"/>
      <c r="M150" s="17">
        <f>Table33[[#This Row],[Debet]]</f>
        <v>0</v>
      </c>
      <c r="T150"/>
    </row>
    <row r="151" spans="1:20" x14ac:dyDescent="0.25">
      <c r="A151" s="11"/>
      <c r="B151" s="1"/>
      <c r="C151" s="13"/>
      <c r="D151" s="1"/>
      <c r="E151" s="1"/>
      <c r="F151" s="14"/>
      <c r="G151" s="1"/>
      <c r="H151" s="1"/>
      <c r="I151" s="1"/>
      <c r="J151" s="1"/>
      <c r="K151" s="16"/>
      <c r="L151" s="16"/>
      <c r="M151" s="17">
        <f>Table33[[#This Row],[Debet]]</f>
        <v>0</v>
      </c>
      <c r="T151"/>
    </row>
    <row r="152" spans="1:20" x14ac:dyDescent="0.25">
      <c r="A152" s="11"/>
      <c r="B152" s="1"/>
      <c r="C152" s="13"/>
      <c r="D152" s="1"/>
      <c r="E152" s="1"/>
      <c r="F152" s="14"/>
      <c r="G152" s="1"/>
      <c r="H152" s="1"/>
      <c r="I152" s="1"/>
      <c r="J152" s="1"/>
      <c r="K152" s="16"/>
      <c r="L152" s="16"/>
      <c r="M152" s="17">
        <f>Table33[[#This Row],[Debet]]</f>
        <v>0</v>
      </c>
      <c r="T152"/>
    </row>
    <row r="153" spans="1:20" x14ac:dyDescent="0.25">
      <c r="A153" s="11"/>
      <c r="B153" s="1"/>
      <c r="C153" s="13"/>
      <c r="D153" s="1"/>
      <c r="E153" s="1"/>
      <c r="F153" s="14"/>
      <c r="G153" s="1"/>
      <c r="H153" s="1"/>
      <c r="I153" s="1"/>
      <c r="J153" s="1"/>
      <c r="K153" s="16"/>
      <c r="L153" s="16"/>
      <c r="M153" s="17">
        <f>Table33[[#This Row],[Debet]]</f>
        <v>0</v>
      </c>
      <c r="T153"/>
    </row>
    <row r="154" spans="1:20" x14ac:dyDescent="0.25">
      <c r="A154" s="11"/>
      <c r="B154" s="1"/>
      <c r="C154" s="13"/>
      <c r="D154" s="1"/>
      <c r="E154" s="1"/>
      <c r="F154" s="14"/>
      <c r="G154" s="1"/>
      <c r="H154" s="1"/>
      <c r="I154" s="1"/>
      <c r="J154" s="1"/>
      <c r="K154" s="16"/>
      <c r="L154" s="16"/>
      <c r="M154" s="17">
        <f>Table33[[#This Row],[Debet]]</f>
        <v>0</v>
      </c>
      <c r="T154"/>
    </row>
    <row r="155" spans="1:20" x14ac:dyDescent="0.25">
      <c r="A155" s="11"/>
      <c r="B155" s="1"/>
      <c r="C155" s="13"/>
      <c r="D155" s="1"/>
      <c r="E155" s="1"/>
      <c r="F155" s="14"/>
      <c r="G155" s="1"/>
      <c r="H155" s="1"/>
      <c r="I155" s="1"/>
      <c r="J155" s="1"/>
      <c r="K155" s="16"/>
      <c r="L155" s="16"/>
      <c r="M155" s="17">
        <f>Table33[[#This Row],[Debet]]</f>
        <v>0</v>
      </c>
      <c r="T155"/>
    </row>
    <row r="156" spans="1:20" x14ac:dyDescent="0.25">
      <c r="A156" s="11"/>
      <c r="B156" s="1"/>
      <c r="C156" s="13"/>
      <c r="D156" s="1"/>
      <c r="E156" s="1"/>
      <c r="F156" s="14"/>
      <c r="G156" s="1"/>
      <c r="H156" s="1"/>
      <c r="I156" s="1"/>
      <c r="J156" s="1"/>
      <c r="K156" s="16"/>
      <c r="L156" s="16"/>
      <c r="M156" s="17">
        <f>Table33[[#This Row],[Debet]]</f>
        <v>0</v>
      </c>
      <c r="T156"/>
    </row>
    <row r="157" spans="1:20" x14ac:dyDescent="0.25">
      <c r="A157" s="11"/>
      <c r="B157" s="1"/>
      <c r="C157" s="13"/>
      <c r="D157" s="1"/>
      <c r="E157" s="1"/>
      <c r="F157" s="14"/>
      <c r="G157" s="1"/>
      <c r="H157" s="1"/>
      <c r="I157" s="1"/>
      <c r="J157" s="1"/>
      <c r="K157" s="16"/>
      <c r="L157" s="16"/>
      <c r="M157" s="17">
        <f>Table33[[#This Row],[Debet]]</f>
        <v>0</v>
      </c>
      <c r="T157"/>
    </row>
    <row r="158" spans="1:20" x14ac:dyDescent="0.25">
      <c r="A158" s="11"/>
      <c r="B158" s="1"/>
      <c r="C158" s="13"/>
      <c r="D158" s="1"/>
      <c r="E158" s="1"/>
      <c r="F158" s="14"/>
      <c r="G158" s="1"/>
      <c r="H158" s="1"/>
      <c r="I158" s="1"/>
      <c r="J158" s="1"/>
      <c r="K158" s="16"/>
      <c r="L158" s="16"/>
      <c r="M158" s="17">
        <f>Table33[[#This Row],[Debet]]</f>
        <v>0</v>
      </c>
      <c r="T158"/>
    </row>
    <row r="159" spans="1:20" x14ac:dyDescent="0.25">
      <c r="A159" s="11"/>
      <c r="B159" s="1"/>
      <c r="C159" s="13"/>
      <c r="D159" s="1"/>
      <c r="E159" s="1"/>
      <c r="F159" s="14"/>
      <c r="G159" s="1"/>
      <c r="H159" s="1"/>
      <c r="I159" s="1"/>
      <c r="J159" s="1"/>
      <c r="K159" s="16"/>
      <c r="L159" s="16"/>
      <c r="M159" s="17">
        <f>Table33[[#This Row],[Debet]]</f>
        <v>0</v>
      </c>
      <c r="T159"/>
    </row>
    <row r="160" spans="1:20" x14ac:dyDescent="0.25">
      <c r="A160" s="11"/>
      <c r="B160" s="1"/>
      <c r="C160" s="13"/>
      <c r="D160" s="1"/>
      <c r="E160" s="1"/>
      <c r="F160" s="14"/>
      <c r="G160" s="1"/>
      <c r="H160" s="1"/>
      <c r="I160" s="1"/>
      <c r="J160" s="1"/>
      <c r="K160" s="16"/>
      <c r="L160" s="16"/>
      <c r="M160" s="17">
        <f>Table33[[#This Row],[Debet]]</f>
        <v>0</v>
      </c>
      <c r="T160"/>
    </row>
    <row r="161" spans="1:20" x14ac:dyDescent="0.25">
      <c r="A161" s="11"/>
      <c r="B161" s="1"/>
      <c r="C161" s="13"/>
      <c r="D161" s="1"/>
      <c r="E161" s="1"/>
      <c r="F161" s="14"/>
      <c r="G161" s="1"/>
      <c r="H161" s="1"/>
      <c r="I161" s="1"/>
      <c r="J161" s="1"/>
      <c r="K161" s="16"/>
      <c r="L161" s="16"/>
      <c r="M161" s="17">
        <f>Table33[[#This Row],[Debet]]</f>
        <v>0</v>
      </c>
      <c r="T161"/>
    </row>
    <row r="162" spans="1:20" x14ac:dyDescent="0.25">
      <c r="A162" s="11"/>
      <c r="B162" s="1"/>
      <c r="C162" s="13"/>
      <c r="D162" s="1"/>
      <c r="E162" s="1"/>
      <c r="F162" s="14"/>
      <c r="G162" s="1"/>
      <c r="H162" s="1"/>
      <c r="I162" s="1"/>
      <c r="J162" s="1"/>
      <c r="K162" s="16"/>
      <c r="L162" s="16"/>
      <c r="M162" s="17">
        <f>Table33[[#This Row],[Debet]]</f>
        <v>0</v>
      </c>
      <c r="T162"/>
    </row>
    <row r="163" spans="1:20" x14ac:dyDescent="0.25">
      <c r="A163" s="11"/>
      <c r="B163" s="1"/>
      <c r="C163" s="13"/>
      <c r="D163" s="1"/>
      <c r="E163" s="1"/>
      <c r="F163" s="14"/>
      <c r="G163" s="1"/>
      <c r="H163" s="1"/>
      <c r="I163" s="1"/>
      <c r="J163" s="1"/>
      <c r="K163" s="16"/>
      <c r="L163" s="16"/>
      <c r="M163" s="17">
        <f>Table33[[#This Row],[Debet]]</f>
        <v>0</v>
      </c>
      <c r="T163"/>
    </row>
    <row r="164" spans="1:20" x14ac:dyDescent="0.25">
      <c r="A164" s="11"/>
      <c r="B164" s="1"/>
      <c r="C164" s="13"/>
      <c r="D164" s="1"/>
      <c r="E164" s="1"/>
      <c r="F164" s="14"/>
      <c r="G164" s="1"/>
      <c r="H164" s="1"/>
      <c r="I164" s="1"/>
      <c r="J164" s="1"/>
      <c r="K164" s="16"/>
      <c r="L164" s="16"/>
      <c r="M164" s="17">
        <f>Table33[[#This Row],[Debet]]</f>
        <v>0</v>
      </c>
      <c r="T164"/>
    </row>
    <row r="165" spans="1:20" x14ac:dyDescent="0.25">
      <c r="A165" s="11"/>
      <c r="B165" s="1"/>
      <c r="C165" s="13"/>
      <c r="D165" s="1"/>
      <c r="E165" s="1"/>
      <c r="F165" s="14"/>
      <c r="G165" s="1"/>
      <c r="H165" s="1"/>
      <c r="I165" s="1"/>
      <c r="J165" s="1"/>
      <c r="K165" s="16"/>
      <c r="L165" s="16"/>
      <c r="M165" s="17">
        <f>Table33[[#This Row],[Debet]]</f>
        <v>0</v>
      </c>
      <c r="T165"/>
    </row>
    <row r="166" spans="1:20" x14ac:dyDescent="0.25">
      <c r="A166" s="11"/>
      <c r="B166" s="1"/>
      <c r="C166" s="13"/>
      <c r="D166" s="1"/>
      <c r="E166" s="1"/>
      <c r="F166" s="14"/>
      <c r="G166" s="1"/>
      <c r="H166" s="1"/>
      <c r="I166" s="1"/>
      <c r="J166" s="1"/>
      <c r="K166" s="16"/>
      <c r="L166" s="16"/>
      <c r="M166" s="17">
        <f>Table33[[#This Row],[Debet]]</f>
        <v>0</v>
      </c>
      <c r="T166"/>
    </row>
    <row r="167" spans="1:20" x14ac:dyDescent="0.25">
      <c r="A167" s="11"/>
      <c r="B167" s="1"/>
      <c r="C167" s="13"/>
      <c r="D167" s="1"/>
      <c r="E167" s="1"/>
      <c r="F167" s="14"/>
      <c r="G167" s="1"/>
      <c r="H167" s="1"/>
      <c r="I167" s="1"/>
      <c r="J167" s="1"/>
      <c r="K167" s="16"/>
      <c r="L167" s="16"/>
      <c r="M167" s="17">
        <f>Table33[[#This Row],[Debet]]</f>
        <v>0</v>
      </c>
      <c r="T167"/>
    </row>
    <row r="168" spans="1:20" x14ac:dyDescent="0.25">
      <c r="A168" s="11"/>
      <c r="B168" s="1"/>
      <c r="C168" s="13"/>
      <c r="D168" s="1"/>
      <c r="E168" s="1"/>
      <c r="F168" s="14"/>
      <c r="G168" s="1"/>
      <c r="H168" s="1"/>
      <c r="I168" s="1"/>
      <c r="J168" s="1"/>
      <c r="K168" s="16"/>
      <c r="L168" s="16"/>
      <c r="M168" s="17">
        <f>Table33[[#This Row],[Debet]]</f>
        <v>0</v>
      </c>
      <c r="T168"/>
    </row>
    <row r="169" spans="1:20" x14ac:dyDescent="0.25">
      <c r="A169" s="11"/>
      <c r="B169" s="1"/>
      <c r="C169" s="13"/>
      <c r="D169" s="1"/>
      <c r="E169" s="1"/>
      <c r="F169" s="14"/>
      <c r="G169" s="1"/>
      <c r="H169" s="1"/>
      <c r="I169" s="1"/>
      <c r="J169" s="1"/>
      <c r="K169" s="16"/>
      <c r="L169" s="16"/>
      <c r="M169" s="17">
        <f>Table33[[#This Row],[Debet]]</f>
        <v>0</v>
      </c>
      <c r="T169"/>
    </row>
    <row r="170" spans="1:20" x14ac:dyDescent="0.25">
      <c r="A170" s="11"/>
      <c r="B170" s="1"/>
      <c r="C170" s="13"/>
      <c r="D170" s="1"/>
      <c r="E170" s="1"/>
      <c r="F170" s="14"/>
      <c r="G170" s="1"/>
      <c r="H170" s="1"/>
      <c r="I170" s="1"/>
      <c r="J170" s="1"/>
      <c r="K170" s="16"/>
      <c r="L170" s="16"/>
      <c r="M170" s="17">
        <f>Table33[[#This Row],[Debet]]</f>
        <v>0</v>
      </c>
      <c r="T170"/>
    </row>
    <row r="171" spans="1:20" x14ac:dyDescent="0.25">
      <c r="A171" s="11"/>
      <c r="B171" s="1"/>
      <c r="C171" s="13"/>
      <c r="D171" s="1"/>
      <c r="E171" s="1"/>
      <c r="F171" s="14"/>
      <c r="G171" s="1"/>
      <c r="H171" s="1"/>
      <c r="I171" s="1"/>
      <c r="J171" s="1"/>
      <c r="K171" s="16"/>
      <c r="L171" s="16"/>
      <c r="M171" s="17">
        <f>Table33[[#This Row],[Debet]]</f>
        <v>0</v>
      </c>
      <c r="T171"/>
    </row>
    <row r="172" spans="1:20" x14ac:dyDescent="0.25">
      <c r="A172" s="11"/>
      <c r="B172" s="1"/>
      <c r="C172" s="13"/>
      <c r="D172" s="1"/>
      <c r="E172" s="1"/>
      <c r="F172" s="14"/>
      <c r="G172" s="1"/>
      <c r="H172" s="1"/>
      <c r="I172" s="1"/>
      <c r="J172" s="1"/>
      <c r="K172" s="16"/>
      <c r="L172" s="16"/>
      <c r="M172" s="17">
        <f>Table33[[#This Row],[Debet]]</f>
        <v>0</v>
      </c>
      <c r="T172"/>
    </row>
    <row r="173" spans="1:20" x14ac:dyDescent="0.25">
      <c r="A173" s="11"/>
      <c r="B173" s="1"/>
      <c r="C173" s="13"/>
      <c r="D173" s="1"/>
      <c r="E173" s="1"/>
      <c r="F173" s="14"/>
      <c r="G173" s="1"/>
      <c r="H173" s="1"/>
      <c r="I173" s="1"/>
      <c r="J173" s="1"/>
      <c r="K173" s="16"/>
      <c r="L173" s="16"/>
      <c r="M173" s="17">
        <f>Table33[[#This Row],[Debet]]</f>
        <v>0</v>
      </c>
      <c r="T173"/>
    </row>
    <row r="174" spans="1:20" x14ac:dyDescent="0.25">
      <c r="A174" s="11"/>
      <c r="B174" s="1"/>
      <c r="C174" s="13"/>
      <c r="D174" s="1"/>
      <c r="E174" s="1"/>
      <c r="F174" s="14"/>
      <c r="G174" s="1"/>
      <c r="H174" s="1"/>
      <c r="I174" s="1"/>
      <c r="J174" s="1"/>
      <c r="K174" s="16"/>
      <c r="L174" s="16"/>
      <c r="M174" s="17">
        <f>Table33[[#This Row],[Debet]]</f>
        <v>0</v>
      </c>
      <c r="T174"/>
    </row>
    <row r="175" spans="1:20" x14ac:dyDescent="0.25">
      <c r="A175" s="11"/>
      <c r="B175" s="1"/>
      <c r="C175" s="13"/>
      <c r="D175" s="1"/>
      <c r="E175" s="1"/>
      <c r="F175" s="14"/>
      <c r="G175" s="1"/>
      <c r="H175" s="1"/>
      <c r="I175" s="1"/>
      <c r="J175" s="1"/>
      <c r="K175" s="16"/>
      <c r="L175" s="16"/>
      <c r="M175" s="17">
        <f>Table33[[#This Row],[Debet]]</f>
        <v>0</v>
      </c>
      <c r="T175"/>
    </row>
    <row r="176" spans="1:20" x14ac:dyDescent="0.25">
      <c r="A176" s="11"/>
      <c r="B176" s="1"/>
      <c r="C176" s="13"/>
      <c r="D176" s="1"/>
      <c r="E176" s="1"/>
      <c r="F176" s="14"/>
      <c r="G176" s="1"/>
      <c r="H176" s="1"/>
      <c r="I176" s="1"/>
      <c r="J176" s="1"/>
      <c r="K176" s="16"/>
      <c r="L176" s="16"/>
      <c r="M176" s="17">
        <f>Table33[[#This Row],[Debet]]</f>
        <v>0</v>
      </c>
      <c r="T176"/>
    </row>
    <row r="177" spans="1:20" x14ac:dyDescent="0.25">
      <c r="A177" s="11"/>
      <c r="B177" s="1"/>
      <c r="C177" s="13"/>
      <c r="D177" s="1"/>
      <c r="E177" s="1"/>
      <c r="F177" s="14"/>
      <c r="G177" s="1"/>
      <c r="H177" s="1"/>
      <c r="I177" s="1"/>
      <c r="J177" s="1"/>
      <c r="K177" s="16"/>
      <c r="L177" s="16"/>
      <c r="M177" s="17">
        <f>Table33[[#This Row],[Debet]]</f>
        <v>0</v>
      </c>
      <c r="T177"/>
    </row>
    <row r="178" spans="1:20" x14ac:dyDescent="0.25">
      <c r="A178" s="11"/>
      <c r="B178" s="1"/>
      <c r="C178" s="13"/>
      <c r="D178" s="1"/>
      <c r="E178" s="1"/>
      <c r="F178" s="14"/>
      <c r="G178" s="1"/>
      <c r="H178" s="1"/>
      <c r="I178" s="1"/>
      <c r="J178" s="1"/>
      <c r="K178" s="16"/>
      <c r="L178" s="16"/>
      <c r="M178" s="17">
        <f>Table33[[#This Row],[Debet]]</f>
        <v>0</v>
      </c>
      <c r="T178"/>
    </row>
    <row r="179" spans="1:20" x14ac:dyDescent="0.25">
      <c r="A179" s="11"/>
      <c r="B179" s="1"/>
      <c r="C179" s="13"/>
      <c r="D179" s="1"/>
      <c r="E179" s="1"/>
      <c r="F179" s="14"/>
      <c r="G179" s="1"/>
      <c r="H179" s="1"/>
      <c r="I179" s="1"/>
      <c r="J179" s="1"/>
      <c r="K179" s="16"/>
      <c r="L179" s="16"/>
      <c r="M179" s="17">
        <f>Table33[[#This Row],[Debet]]</f>
        <v>0</v>
      </c>
      <c r="T179"/>
    </row>
    <row r="180" spans="1:20" x14ac:dyDescent="0.25">
      <c r="A180" s="11"/>
      <c r="B180" s="1"/>
      <c r="C180" s="13"/>
      <c r="D180" s="1"/>
      <c r="E180" s="1"/>
      <c r="F180" s="14"/>
      <c r="G180" s="1"/>
      <c r="H180" s="1"/>
      <c r="I180" s="1"/>
      <c r="J180" s="1"/>
      <c r="K180" s="16"/>
      <c r="L180" s="16"/>
      <c r="M180" s="17">
        <f>Table33[[#This Row],[Debet]]</f>
        <v>0</v>
      </c>
      <c r="T180"/>
    </row>
    <row r="181" spans="1:20" x14ac:dyDescent="0.25">
      <c r="A181" s="11"/>
      <c r="B181" s="1"/>
      <c r="C181" s="13"/>
      <c r="D181" s="1"/>
      <c r="E181" s="1"/>
      <c r="F181" s="14"/>
      <c r="G181" s="1"/>
      <c r="H181" s="1"/>
      <c r="I181" s="1"/>
      <c r="J181" s="1"/>
      <c r="K181" s="16"/>
      <c r="L181" s="16"/>
      <c r="M181" s="17">
        <f>Table33[[#This Row],[Debet]]</f>
        <v>0</v>
      </c>
      <c r="T181"/>
    </row>
    <row r="182" spans="1:20" x14ac:dyDescent="0.25">
      <c r="A182" s="11"/>
      <c r="B182" s="1"/>
      <c r="C182" s="13"/>
      <c r="D182" s="1"/>
      <c r="E182" s="1"/>
      <c r="F182" s="14"/>
      <c r="G182" s="1"/>
      <c r="H182" s="1"/>
      <c r="I182" s="1"/>
      <c r="J182" s="1"/>
      <c r="K182" s="16"/>
      <c r="L182" s="16"/>
      <c r="M182" s="17">
        <f>Table33[[#This Row],[Debet]]</f>
        <v>0</v>
      </c>
      <c r="T182"/>
    </row>
    <row r="183" spans="1:20" x14ac:dyDescent="0.25">
      <c r="A183" s="11"/>
      <c r="B183" s="1"/>
      <c r="C183" s="13"/>
      <c r="D183" s="1"/>
      <c r="E183" s="1"/>
      <c r="F183" s="14"/>
      <c r="G183" s="1"/>
      <c r="H183" s="1"/>
      <c r="I183" s="1"/>
      <c r="J183" s="1"/>
      <c r="K183" s="16"/>
      <c r="L183" s="16"/>
      <c r="M183" s="17">
        <f>Table33[[#This Row],[Debet]]</f>
        <v>0</v>
      </c>
      <c r="T183"/>
    </row>
    <row r="184" spans="1:20" x14ac:dyDescent="0.25">
      <c r="A184" s="11"/>
      <c r="B184" s="1"/>
      <c r="C184" s="13"/>
      <c r="D184" s="1"/>
      <c r="E184" s="1"/>
      <c r="F184" s="14"/>
      <c r="G184" s="1"/>
      <c r="H184" s="1"/>
      <c r="I184" s="1"/>
      <c r="J184" s="1"/>
      <c r="K184" s="16"/>
      <c r="L184" s="16"/>
      <c r="M184" s="17">
        <f>Table33[[#This Row],[Debet]]</f>
        <v>0</v>
      </c>
      <c r="T184"/>
    </row>
    <row r="185" spans="1:20" x14ac:dyDescent="0.25">
      <c r="A185" s="11"/>
      <c r="B185" s="1"/>
      <c r="C185" s="13"/>
      <c r="D185" s="1"/>
      <c r="E185" s="1"/>
      <c r="F185" s="14"/>
      <c r="G185" s="1"/>
      <c r="H185" s="1"/>
      <c r="I185" s="1"/>
      <c r="J185" s="1"/>
      <c r="K185" s="16"/>
      <c r="L185" s="16"/>
      <c r="M185" s="17">
        <f>Table33[[#This Row],[Debet]]</f>
        <v>0</v>
      </c>
      <c r="T185"/>
    </row>
    <row r="186" spans="1:20" x14ac:dyDescent="0.25">
      <c r="A186" s="11"/>
      <c r="B186" s="1"/>
      <c r="C186" s="13"/>
      <c r="D186" s="1"/>
      <c r="E186" s="1"/>
      <c r="F186" s="14"/>
      <c r="G186" s="1"/>
      <c r="H186" s="1"/>
      <c r="I186" s="1"/>
      <c r="J186" s="1"/>
      <c r="K186" s="16"/>
      <c r="L186" s="16"/>
      <c r="M186" s="17">
        <f>Table33[[#This Row],[Debet]]</f>
        <v>0</v>
      </c>
      <c r="T186"/>
    </row>
    <row r="187" spans="1:20" x14ac:dyDescent="0.25">
      <c r="A187" s="11"/>
      <c r="B187" s="1"/>
      <c r="C187" s="13"/>
      <c r="D187" s="1"/>
      <c r="E187" s="1"/>
      <c r="F187" s="14"/>
      <c r="G187" s="1"/>
      <c r="H187" s="1"/>
      <c r="I187" s="1"/>
      <c r="J187" s="1"/>
      <c r="K187" s="16"/>
      <c r="L187" s="16"/>
      <c r="M187" s="17">
        <f>Table33[[#This Row],[Debet]]</f>
        <v>0</v>
      </c>
      <c r="T187"/>
    </row>
    <row r="188" spans="1:20" x14ac:dyDescent="0.25">
      <c r="A188" s="11"/>
      <c r="B188" s="1"/>
      <c r="C188" s="13"/>
      <c r="D188" s="1"/>
      <c r="E188" s="1"/>
      <c r="F188" s="14"/>
      <c r="G188" s="1"/>
      <c r="H188" s="1"/>
      <c r="I188" s="1"/>
      <c r="J188" s="1"/>
      <c r="K188" s="16"/>
      <c r="L188" s="16"/>
      <c r="M188" s="17">
        <f>Table33[[#This Row],[Debet]]</f>
        <v>0</v>
      </c>
      <c r="T188"/>
    </row>
    <row r="189" spans="1:20" x14ac:dyDescent="0.25">
      <c r="A189" s="11"/>
      <c r="B189" s="1"/>
      <c r="C189" s="13"/>
      <c r="D189" s="1"/>
      <c r="E189" s="1"/>
      <c r="F189" s="14"/>
      <c r="G189" s="1"/>
      <c r="H189" s="1"/>
      <c r="I189" s="1"/>
      <c r="J189" s="1"/>
      <c r="K189" s="16"/>
      <c r="L189" s="16"/>
      <c r="M189" s="17">
        <f>Table33[[#This Row],[Debet]]</f>
        <v>0</v>
      </c>
      <c r="T189"/>
    </row>
    <row r="190" spans="1:20" x14ac:dyDescent="0.25">
      <c r="A190" s="11"/>
      <c r="B190" s="1"/>
      <c r="C190" s="13"/>
      <c r="D190" s="1"/>
      <c r="E190" s="1"/>
      <c r="F190" s="14"/>
      <c r="G190" s="1"/>
      <c r="H190" s="1"/>
      <c r="I190" s="1"/>
      <c r="J190" s="1"/>
      <c r="K190" s="16"/>
      <c r="L190" s="16"/>
      <c r="M190" s="17">
        <f>Table33[[#This Row],[Debet]]</f>
        <v>0</v>
      </c>
      <c r="T190"/>
    </row>
    <row r="191" spans="1:20" x14ac:dyDescent="0.25">
      <c r="A191" s="11"/>
      <c r="B191" s="1"/>
      <c r="C191" s="13"/>
      <c r="D191" s="1"/>
      <c r="E191" s="1"/>
      <c r="F191" s="14"/>
      <c r="G191" s="1"/>
      <c r="H191" s="1"/>
      <c r="I191" s="1"/>
      <c r="J191" s="1"/>
      <c r="K191" s="16"/>
      <c r="L191" s="16"/>
      <c r="M191" s="17">
        <f>Table33[[#This Row],[Debet]]</f>
        <v>0</v>
      </c>
      <c r="T191"/>
    </row>
    <row r="192" spans="1:20" x14ac:dyDescent="0.25">
      <c r="A192" s="11"/>
      <c r="B192" s="1"/>
      <c r="C192" s="13"/>
      <c r="D192" s="1"/>
      <c r="E192" s="1"/>
      <c r="F192" s="14"/>
      <c r="G192" s="1"/>
      <c r="H192" s="1"/>
      <c r="I192" s="1"/>
      <c r="J192" s="1"/>
      <c r="K192" s="16"/>
      <c r="L192" s="16"/>
      <c r="M192" s="17">
        <f>Table33[[#This Row],[Debet]]</f>
        <v>0</v>
      </c>
      <c r="T192"/>
    </row>
    <row r="193" spans="1:20" x14ac:dyDescent="0.25">
      <c r="A193" s="11"/>
      <c r="B193" s="1"/>
      <c r="C193" s="13"/>
      <c r="D193" s="1"/>
      <c r="E193" s="1"/>
      <c r="F193" s="14"/>
      <c r="G193" s="1"/>
      <c r="H193" s="1"/>
      <c r="I193" s="1"/>
      <c r="J193" s="1"/>
      <c r="K193" s="16"/>
      <c r="L193" s="16"/>
      <c r="M193" s="17">
        <f>Table33[[#This Row],[Debet]]</f>
        <v>0</v>
      </c>
      <c r="T193"/>
    </row>
    <row r="194" spans="1:20" x14ac:dyDescent="0.25">
      <c r="A194" s="11"/>
      <c r="B194" s="1"/>
      <c r="C194" s="13"/>
      <c r="D194" s="1"/>
      <c r="E194" s="1"/>
      <c r="F194" s="14"/>
      <c r="G194" s="1"/>
      <c r="H194" s="1"/>
      <c r="I194" s="1"/>
      <c r="J194" s="1"/>
      <c r="K194" s="16"/>
      <c r="L194" s="16"/>
      <c r="M194" s="17">
        <f>Table33[[#This Row],[Debet]]</f>
        <v>0</v>
      </c>
      <c r="T194"/>
    </row>
    <row r="195" spans="1:20" x14ac:dyDescent="0.25">
      <c r="A195" s="11"/>
      <c r="B195" s="1"/>
      <c r="C195" s="13"/>
      <c r="D195" s="1"/>
      <c r="E195" s="1"/>
      <c r="F195" s="14"/>
      <c r="G195" s="1"/>
      <c r="H195" s="1"/>
      <c r="I195" s="1"/>
      <c r="J195" s="1"/>
      <c r="K195" s="16"/>
      <c r="L195" s="16"/>
      <c r="M195" s="17">
        <f>Table33[[#This Row],[Debet]]</f>
        <v>0</v>
      </c>
      <c r="T195"/>
    </row>
    <row r="196" spans="1:20" x14ac:dyDescent="0.25">
      <c r="A196" s="11"/>
      <c r="B196" s="1"/>
      <c r="C196" s="13"/>
      <c r="D196" s="1"/>
      <c r="E196" s="1"/>
      <c r="F196" s="14"/>
      <c r="G196" s="1"/>
      <c r="H196" s="1"/>
      <c r="I196" s="1"/>
      <c r="J196" s="1"/>
      <c r="K196" s="16"/>
      <c r="L196" s="16"/>
      <c r="M196" s="17">
        <f>Table33[[#This Row],[Debet]]</f>
        <v>0</v>
      </c>
      <c r="T196"/>
    </row>
    <row r="197" spans="1:20" x14ac:dyDescent="0.25">
      <c r="A197" s="11"/>
      <c r="B197" s="1"/>
      <c r="C197" s="13"/>
      <c r="D197" s="1"/>
      <c r="E197" s="1"/>
      <c r="F197" s="14"/>
      <c r="G197" s="1"/>
      <c r="H197" s="1"/>
      <c r="I197" s="1"/>
      <c r="J197" s="1"/>
      <c r="K197" s="16"/>
      <c r="L197" s="16"/>
      <c r="M197" s="17">
        <f>Table33[[#This Row],[Debet]]</f>
        <v>0</v>
      </c>
      <c r="T197"/>
    </row>
    <row r="198" spans="1:20" x14ac:dyDescent="0.25">
      <c r="A198" s="11"/>
      <c r="B198" s="1"/>
      <c r="C198" s="13"/>
      <c r="D198" s="1"/>
      <c r="E198" s="1"/>
      <c r="F198" s="14"/>
      <c r="G198" s="1"/>
      <c r="H198" s="1"/>
      <c r="I198" s="1"/>
      <c r="J198" s="1"/>
      <c r="K198" s="16"/>
      <c r="L198" s="16"/>
      <c r="M198" s="17">
        <f>Table33[[#This Row],[Debet]]</f>
        <v>0</v>
      </c>
      <c r="T198"/>
    </row>
    <row r="199" spans="1:20" x14ac:dyDescent="0.25">
      <c r="A199" s="11"/>
      <c r="B199" s="1"/>
      <c r="C199" s="13"/>
      <c r="D199" s="1"/>
      <c r="E199" s="1"/>
      <c r="F199" s="14"/>
      <c r="G199" s="1"/>
      <c r="H199" s="1"/>
      <c r="I199" s="1"/>
      <c r="J199" s="1"/>
      <c r="K199" s="16"/>
      <c r="L199" s="16"/>
      <c r="M199" s="17">
        <f>Table33[[#This Row],[Debet]]</f>
        <v>0</v>
      </c>
      <c r="T199"/>
    </row>
    <row r="200" spans="1:20" x14ac:dyDescent="0.25">
      <c r="A200" s="11"/>
      <c r="B200" s="1"/>
      <c r="C200" s="13"/>
      <c r="D200" s="1"/>
      <c r="E200" s="1"/>
      <c r="F200" s="14"/>
      <c r="G200" s="1"/>
      <c r="H200" s="1"/>
      <c r="I200" s="1"/>
      <c r="J200" s="1"/>
      <c r="K200" s="16"/>
      <c r="L200" s="16"/>
      <c r="M200" s="17">
        <f>Table33[[#This Row],[Debet]]</f>
        <v>0</v>
      </c>
      <c r="T200"/>
    </row>
    <row r="201" spans="1:20" x14ac:dyDescent="0.25">
      <c r="A201" s="11"/>
      <c r="B201" s="1"/>
      <c r="C201" s="13"/>
      <c r="D201" s="1"/>
      <c r="E201" s="1"/>
      <c r="F201" s="14"/>
      <c r="G201" s="1"/>
      <c r="H201" s="1"/>
      <c r="I201" s="1"/>
      <c r="J201" s="1"/>
      <c r="K201" s="16"/>
      <c r="L201" s="16"/>
      <c r="M201" s="17">
        <f>Table33[[#This Row],[Debet]]</f>
        <v>0</v>
      </c>
      <c r="T201"/>
    </row>
    <row r="202" spans="1:20" x14ac:dyDescent="0.25">
      <c r="A202" s="11"/>
      <c r="B202" s="1"/>
      <c r="C202" s="13"/>
      <c r="D202" s="1"/>
      <c r="E202" s="1"/>
      <c r="F202" s="14"/>
      <c r="G202" s="1"/>
      <c r="H202" s="1"/>
      <c r="I202" s="1"/>
      <c r="J202" s="1"/>
      <c r="K202" s="16"/>
      <c r="L202" s="16"/>
      <c r="M202" s="17">
        <f>Table33[[#This Row],[Debet]]</f>
        <v>0</v>
      </c>
      <c r="T202"/>
    </row>
    <row r="203" spans="1:20" x14ac:dyDescent="0.25">
      <c r="A203" s="11"/>
      <c r="B203" s="1"/>
      <c r="C203" s="13"/>
      <c r="D203" s="1"/>
      <c r="E203" s="1"/>
      <c r="F203" s="14"/>
      <c r="G203" s="1"/>
      <c r="H203" s="1"/>
      <c r="I203" s="1"/>
      <c r="J203" s="1"/>
      <c r="K203" s="16"/>
      <c r="L203" s="16"/>
      <c r="M203" s="17">
        <f>Table33[[#This Row],[Debet]]</f>
        <v>0</v>
      </c>
      <c r="T203"/>
    </row>
    <row r="204" spans="1:20" x14ac:dyDescent="0.25">
      <c r="A204" s="11"/>
      <c r="B204" s="1"/>
      <c r="C204" s="13"/>
      <c r="D204" s="1"/>
      <c r="E204" s="1"/>
      <c r="F204" s="14"/>
      <c r="G204" s="1"/>
      <c r="H204" s="1"/>
      <c r="I204" s="1"/>
      <c r="J204" s="1"/>
      <c r="K204" s="16"/>
      <c r="L204" s="16"/>
      <c r="M204" s="17">
        <f>Table33[[#This Row],[Debet]]</f>
        <v>0</v>
      </c>
      <c r="T204"/>
    </row>
    <row r="205" spans="1:20" x14ac:dyDescent="0.25">
      <c r="A205" s="11"/>
      <c r="B205" s="1"/>
      <c r="C205" s="13"/>
      <c r="D205" s="1"/>
      <c r="E205" s="1"/>
      <c r="F205" s="14"/>
      <c r="G205" s="1"/>
      <c r="H205" s="1"/>
      <c r="I205" s="1"/>
      <c r="J205" s="1"/>
      <c r="K205" s="16"/>
      <c r="L205" s="16"/>
      <c r="M205" s="17">
        <f>Table33[[#This Row],[Debet]]</f>
        <v>0</v>
      </c>
      <c r="T205"/>
    </row>
    <row r="206" spans="1:20" x14ac:dyDescent="0.25">
      <c r="A206" s="11"/>
      <c r="B206" s="1"/>
      <c r="C206" s="13"/>
      <c r="D206" s="19"/>
      <c r="E206" s="19"/>
      <c r="F206" s="14"/>
      <c r="G206" s="1"/>
      <c r="H206" s="1"/>
      <c r="I206" s="1"/>
      <c r="J206" s="1"/>
      <c r="K206" s="15"/>
      <c r="L206" s="15"/>
      <c r="M206" s="17">
        <f>Table33[[#This Row],[Debet]]</f>
        <v>0</v>
      </c>
      <c r="T206"/>
    </row>
    <row r="207" spans="1:20" x14ac:dyDescent="0.25">
      <c r="A207" s="11"/>
      <c r="B207" s="1"/>
      <c r="C207" s="13"/>
      <c r="D207" s="19"/>
      <c r="E207" s="19"/>
      <c r="F207" s="14"/>
      <c r="G207" s="1"/>
      <c r="H207" s="1"/>
      <c r="I207" s="1"/>
      <c r="J207" s="1"/>
      <c r="K207" s="15"/>
      <c r="L207" s="15"/>
      <c r="M207" s="17">
        <f>Table33[[#This Row],[Debet]]</f>
        <v>0</v>
      </c>
      <c r="T207"/>
    </row>
    <row r="208" spans="1:20" x14ac:dyDescent="0.25">
      <c r="A208" s="11"/>
      <c r="B208" s="1"/>
      <c r="C208" s="13"/>
      <c r="D208" s="19"/>
      <c r="E208" s="19"/>
      <c r="F208" s="14"/>
      <c r="G208" s="1"/>
      <c r="H208" s="1"/>
      <c r="I208" s="1"/>
      <c r="J208" s="1"/>
      <c r="K208" s="16"/>
      <c r="L208" s="16"/>
      <c r="M208" s="17">
        <f>Table33[[#This Row],[Debet]]</f>
        <v>0</v>
      </c>
      <c r="T208"/>
    </row>
    <row r="209" spans="1:20" x14ac:dyDescent="0.25">
      <c r="A209" s="11"/>
      <c r="B209" s="1"/>
      <c r="C209" s="13"/>
      <c r="D209" s="1"/>
      <c r="E209" s="1"/>
      <c r="F209" s="14"/>
      <c r="G209" s="1"/>
      <c r="H209" s="1"/>
      <c r="I209" s="1"/>
      <c r="J209" s="1"/>
      <c r="K209" s="16"/>
      <c r="L209" s="16"/>
      <c r="M209" s="17">
        <f>Table33[[#This Row],[Debet]]</f>
        <v>0</v>
      </c>
      <c r="T209"/>
    </row>
    <row r="210" spans="1:20" x14ac:dyDescent="0.25">
      <c r="A210" s="11"/>
      <c r="B210" s="1"/>
      <c r="C210" s="13"/>
      <c r="D210" s="1"/>
      <c r="E210" s="1"/>
      <c r="F210" s="14"/>
      <c r="G210" s="1"/>
      <c r="H210" s="1"/>
      <c r="I210" s="1"/>
      <c r="J210" s="1"/>
      <c r="K210" s="16"/>
      <c r="L210" s="16"/>
      <c r="M210" s="17">
        <f>Table33[[#This Row],[Debet]]</f>
        <v>0</v>
      </c>
      <c r="T210"/>
    </row>
    <row r="211" spans="1:20" x14ac:dyDescent="0.25">
      <c r="A211" s="11"/>
      <c r="B211" s="1"/>
      <c r="C211" s="13"/>
      <c r="D211" s="1"/>
      <c r="E211" s="1"/>
      <c r="F211" s="14"/>
      <c r="G211" s="1"/>
      <c r="H211" s="1"/>
      <c r="I211" s="1"/>
      <c r="J211" s="1"/>
      <c r="K211" s="16"/>
      <c r="L211" s="16"/>
      <c r="M211" s="17">
        <f>Table33[[#This Row],[Debet]]</f>
        <v>0</v>
      </c>
      <c r="T211"/>
    </row>
    <row r="212" spans="1:20" x14ac:dyDescent="0.25">
      <c r="A212" s="11"/>
      <c r="B212" s="1"/>
      <c r="C212" s="13"/>
      <c r="D212" s="1"/>
      <c r="E212" s="1"/>
      <c r="F212" s="14"/>
      <c r="G212" s="1"/>
      <c r="H212" s="1"/>
      <c r="I212" s="1"/>
      <c r="J212" s="1"/>
      <c r="K212" s="16"/>
      <c r="L212" s="16"/>
      <c r="M212" s="17">
        <f>Table33[[#This Row],[Debet]]</f>
        <v>0</v>
      </c>
      <c r="T212"/>
    </row>
    <row r="213" spans="1:20" x14ac:dyDescent="0.25">
      <c r="A213" s="11"/>
      <c r="B213" s="1"/>
      <c r="C213" s="13"/>
      <c r="D213" s="1"/>
      <c r="E213" s="1"/>
      <c r="F213" s="14"/>
      <c r="G213" s="1"/>
      <c r="H213" s="1"/>
      <c r="I213" s="1"/>
      <c r="J213" s="1"/>
      <c r="K213" s="16"/>
      <c r="L213" s="16"/>
      <c r="M213" s="17">
        <f>Table33[[#This Row],[Debet]]</f>
        <v>0</v>
      </c>
      <c r="T213"/>
    </row>
    <row r="214" spans="1:20" x14ac:dyDescent="0.25">
      <c r="A214" s="11"/>
      <c r="B214" s="1"/>
      <c r="C214" s="13"/>
      <c r="D214" s="1"/>
      <c r="E214" s="1"/>
      <c r="F214" s="14"/>
      <c r="G214" s="1"/>
      <c r="H214" s="1"/>
      <c r="I214" s="1"/>
      <c r="J214" s="1"/>
      <c r="K214" s="16"/>
      <c r="L214" s="16"/>
      <c r="M214" s="17">
        <f>Table33[[#This Row],[Debet]]</f>
        <v>0</v>
      </c>
      <c r="T214"/>
    </row>
    <row r="215" spans="1:20" x14ac:dyDescent="0.25">
      <c r="A215" s="11"/>
      <c r="B215" s="1"/>
      <c r="C215" s="13"/>
      <c r="D215" s="1"/>
      <c r="E215" s="1"/>
      <c r="F215" s="14"/>
      <c r="G215" s="1"/>
      <c r="H215" s="1"/>
      <c r="I215" s="1"/>
      <c r="J215" s="1"/>
      <c r="K215" s="16"/>
      <c r="L215" s="16"/>
      <c r="M215" s="17">
        <f>Table33[[#This Row],[Debet]]</f>
        <v>0</v>
      </c>
      <c r="T215"/>
    </row>
    <row r="216" spans="1:20" x14ac:dyDescent="0.25">
      <c r="A216" s="11"/>
      <c r="B216" s="1"/>
      <c r="C216" s="13"/>
      <c r="D216" s="1"/>
      <c r="E216" s="1"/>
      <c r="F216" s="14"/>
      <c r="G216" s="1"/>
      <c r="H216" s="1"/>
      <c r="I216" s="1"/>
      <c r="J216" s="1"/>
      <c r="K216" s="16"/>
      <c r="L216" s="16"/>
      <c r="M216" s="17">
        <f>Table33[[#This Row],[Debet]]</f>
        <v>0</v>
      </c>
      <c r="T216"/>
    </row>
    <row r="217" spans="1:20" x14ac:dyDescent="0.25">
      <c r="A217" s="11"/>
      <c r="B217" s="1"/>
      <c r="C217" s="13"/>
      <c r="D217" s="1"/>
      <c r="E217" s="1"/>
      <c r="F217" s="14"/>
      <c r="G217" s="1"/>
      <c r="H217" s="1"/>
      <c r="I217" s="1"/>
      <c r="J217" s="1"/>
      <c r="K217" s="16"/>
      <c r="L217" s="16"/>
      <c r="M217" s="17">
        <f>Table33[[#This Row],[Debet]]</f>
        <v>0</v>
      </c>
      <c r="T217"/>
    </row>
    <row r="218" spans="1:20" x14ac:dyDescent="0.25">
      <c r="A218" s="11"/>
      <c r="B218" s="1"/>
      <c r="C218" s="13"/>
      <c r="D218" s="1"/>
      <c r="E218" s="1"/>
      <c r="F218" s="14"/>
      <c r="G218" s="1"/>
      <c r="H218" s="1"/>
      <c r="I218" s="1"/>
      <c r="J218" s="1"/>
      <c r="K218" s="16"/>
      <c r="L218" s="16"/>
      <c r="M218" s="17">
        <f>Table33[[#This Row],[Debet]]</f>
        <v>0</v>
      </c>
      <c r="T218"/>
    </row>
    <row r="219" spans="1:20" x14ac:dyDescent="0.25">
      <c r="A219" s="11"/>
      <c r="B219" s="1"/>
      <c r="C219" s="13"/>
      <c r="D219" s="1"/>
      <c r="E219" s="1"/>
      <c r="F219" s="14"/>
      <c r="G219" s="1"/>
      <c r="H219" s="1"/>
      <c r="I219" s="1"/>
      <c r="J219" s="1"/>
      <c r="K219" s="16"/>
      <c r="L219" s="16"/>
      <c r="M219" s="17">
        <f>Table33[[#This Row],[Debet]]</f>
        <v>0</v>
      </c>
      <c r="T219"/>
    </row>
    <row r="220" spans="1:20" x14ac:dyDescent="0.25">
      <c r="A220" s="11"/>
      <c r="B220" s="1"/>
      <c r="C220" s="13"/>
      <c r="D220" s="1"/>
      <c r="E220" s="1"/>
      <c r="F220" s="14"/>
      <c r="G220" s="1"/>
      <c r="H220" s="1"/>
      <c r="I220" s="1"/>
      <c r="J220" s="1"/>
      <c r="K220" s="16"/>
      <c r="L220" s="16"/>
      <c r="M220" s="17">
        <f>Table33[[#This Row],[Debet]]</f>
        <v>0</v>
      </c>
      <c r="T220"/>
    </row>
    <row r="221" spans="1:20" x14ac:dyDescent="0.25">
      <c r="A221" s="11"/>
      <c r="B221" s="1"/>
      <c r="C221" s="13"/>
      <c r="D221" s="1"/>
      <c r="E221" s="1"/>
      <c r="F221" s="14"/>
      <c r="G221" s="1"/>
      <c r="H221" s="1"/>
      <c r="I221" s="1"/>
      <c r="J221" s="1"/>
      <c r="K221" s="16"/>
      <c r="L221" s="16"/>
      <c r="M221" s="17">
        <f>Table33[[#This Row],[Debet]]</f>
        <v>0</v>
      </c>
      <c r="T221"/>
    </row>
    <row r="222" spans="1:20" x14ac:dyDescent="0.25">
      <c r="A222" s="11"/>
      <c r="B222" s="1"/>
      <c r="C222" s="13"/>
      <c r="D222" s="1"/>
      <c r="E222" s="1"/>
      <c r="F222" s="14"/>
      <c r="G222" s="1"/>
      <c r="H222" s="1"/>
      <c r="I222" s="1"/>
      <c r="J222" s="1"/>
      <c r="K222" s="16"/>
      <c r="L222" s="16"/>
      <c r="M222" s="17">
        <f>Table33[[#This Row],[Debet]]</f>
        <v>0</v>
      </c>
      <c r="T222"/>
    </row>
    <row r="223" spans="1:20" x14ac:dyDescent="0.25">
      <c r="A223" s="11"/>
      <c r="B223" s="1"/>
      <c r="C223" s="13"/>
      <c r="D223" s="1"/>
      <c r="E223" s="1"/>
      <c r="F223" s="14"/>
      <c r="G223" s="1"/>
      <c r="H223" s="1"/>
      <c r="I223" s="1"/>
      <c r="J223" s="1"/>
      <c r="K223" s="16"/>
      <c r="L223" s="16"/>
      <c r="M223" s="17">
        <f>Table33[[#This Row],[Debet]]</f>
        <v>0</v>
      </c>
      <c r="T223"/>
    </row>
    <row r="224" spans="1:20" x14ac:dyDescent="0.25">
      <c r="A224" s="11"/>
      <c r="B224" s="1"/>
      <c r="C224" s="13"/>
      <c r="D224" s="1"/>
      <c r="E224" s="1"/>
      <c r="F224" s="14"/>
      <c r="G224" s="1"/>
      <c r="H224" s="1"/>
      <c r="I224" s="1"/>
      <c r="J224" s="1"/>
      <c r="K224" s="16"/>
      <c r="L224" s="16"/>
      <c r="M224" s="17">
        <f>Table33[[#This Row],[Debet]]</f>
        <v>0</v>
      </c>
      <c r="T224"/>
    </row>
    <row r="225" spans="1:20" x14ac:dyDescent="0.25">
      <c r="A225" s="11"/>
      <c r="B225" s="1"/>
      <c r="C225" s="13"/>
      <c r="D225" s="1"/>
      <c r="E225" s="1"/>
      <c r="F225" s="14"/>
      <c r="G225" s="1"/>
      <c r="H225" s="1"/>
      <c r="I225" s="1"/>
      <c r="J225" s="1"/>
      <c r="K225" s="16"/>
      <c r="L225" s="16"/>
      <c r="M225" s="17">
        <f>Table33[[#This Row],[Debet]]</f>
        <v>0</v>
      </c>
      <c r="T225"/>
    </row>
    <row r="226" spans="1:20" x14ac:dyDescent="0.25">
      <c r="A226" s="11"/>
      <c r="B226" s="1"/>
      <c r="C226" s="13"/>
      <c r="D226" s="1"/>
      <c r="E226" s="1"/>
      <c r="F226" s="14"/>
      <c r="G226" s="1"/>
      <c r="H226" s="1"/>
      <c r="I226" s="1"/>
      <c r="J226" s="1"/>
      <c r="K226" s="16"/>
      <c r="L226" s="16"/>
      <c r="M226" s="17">
        <f>Table33[[#This Row],[Debet]]</f>
        <v>0</v>
      </c>
      <c r="T226"/>
    </row>
    <row r="227" spans="1:20" x14ac:dyDescent="0.25">
      <c r="A227" s="11"/>
      <c r="B227" s="1"/>
      <c r="C227" s="13"/>
      <c r="D227" s="1"/>
      <c r="E227" s="1"/>
      <c r="F227" s="14"/>
      <c r="G227" s="1"/>
      <c r="H227" s="1"/>
      <c r="I227" s="1"/>
      <c r="J227" s="1"/>
      <c r="K227" s="16"/>
      <c r="L227" s="16"/>
      <c r="M227" s="17">
        <f>Table33[[#This Row],[Debet]]</f>
        <v>0</v>
      </c>
      <c r="T227"/>
    </row>
    <row r="228" spans="1:20" x14ac:dyDescent="0.25">
      <c r="A228" s="11"/>
      <c r="B228" s="1"/>
      <c r="C228" s="13"/>
      <c r="D228" s="1"/>
      <c r="E228" s="1"/>
      <c r="F228" s="14"/>
      <c r="G228" s="1"/>
      <c r="H228" s="1"/>
      <c r="I228" s="1"/>
      <c r="J228" s="1"/>
      <c r="K228" s="16"/>
      <c r="L228" s="16"/>
      <c r="M228" s="17">
        <f>Table33[[#This Row],[Debet]]</f>
        <v>0</v>
      </c>
      <c r="T228"/>
    </row>
    <row r="229" spans="1:20" x14ac:dyDescent="0.25">
      <c r="A229" s="11"/>
      <c r="B229" s="1"/>
      <c r="C229" s="13"/>
      <c r="D229" s="1"/>
      <c r="E229" s="1"/>
      <c r="F229" s="14"/>
      <c r="G229" s="1"/>
      <c r="H229" s="1"/>
      <c r="I229" s="1"/>
      <c r="J229" s="1"/>
      <c r="K229" s="16"/>
      <c r="L229" s="16"/>
      <c r="M229" s="17">
        <f>Table33[[#This Row],[Debet]]</f>
        <v>0</v>
      </c>
      <c r="T229"/>
    </row>
    <row r="230" spans="1:20" x14ac:dyDescent="0.25">
      <c r="A230" s="11"/>
      <c r="B230" s="1"/>
      <c r="C230" s="13"/>
      <c r="D230" s="1"/>
      <c r="E230" s="1"/>
      <c r="F230" s="14"/>
      <c r="G230" s="1"/>
      <c r="H230" s="1"/>
      <c r="I230" s="1"/>
      <c r="J230" s="1"/>
      <c r="K230" s="16"/>
      <c r="L230" s="16"/>
      <c r="M230" s="17">
        <f>Table33[[#This Row],[Debet]]</f>
        <v>0</v>
      </c>
      <c r="T230"/>
    </row>
    <row r="231" spans="1:20" x14ac:dyDescent="0.25">
      <c r="A231" s="11"/>
      <c r="B231" s="1"/>
      <c r="C231" s="13"/>
      <c r="D231" s="1"/>
      <c r="E231" s="1"/>
      <c r="F231" s="14"/>
      <c r="G231" s="1"/>
      <c r="H231" s="1"/>
      <c r="I231" s="1"/>
      <c r="J231" s="1"/>
      <c r="K231" s="15"/>
      <c r="L231" s="15"/>
      <c r="M231" s="17">
        <f>Table33[[#This Row],[Debet]]</f>
        <v>0</v>
      </c>
      <c r="T231"/>
    </row>
    <row r="232" spans="1:20" x14ac:dyDescent="0.25">
      <c r="A232" s="11"/>
      <c r="B232" s="1"/>
      <c r="C232" s="13"/>
      <c r="D232" s="1"/>
      <c r="E232" s="1"/>
      <c r="F232" s="14"/>
      <c r="G232" s="1"/>
      <c r="H232" s="1"/>
      <c r="I232" s="1"/>
      <c r="J232" s="1"/>
      <c r="K232" s="15"/>
      <c r="L232" s="15"/>
      <c r="M232" s="17">
        <f>Table33[[#This Row],[Debet]]</f>
        <v>0</v>
      </c>
      <c r="T232"/>
    </row>
    <row r="233" spans="1:20" x14ac:dyDescent="0.25">
      <c r="A233" s="11"/>
      <c r="B233" s="1"/>
      <c r="C233" s="13"/>
      <c r="D233" s="1"/>
      <c r="E233" s="1"/>
      <c r="F233" s="14"/>
      <c r="G233" s="1"/>
      <c r="H233" s="1"/>
      <c r="I233" s="1"/>
      <c r="J233" s="1"/>
      <c r="K233" s="15"/>
      <c r="L233" s="15"/>
      <c r="M233" s="17">
        <f>Table33[[#This Row],[Debet]]</f>
        <v>0</v>
      </c>
      <c r="T233"/>
    </row>
    <row r="234" spans="1:20" x14ac:dyDescent="0.25">
      <c r="A234" s="11"/>
      <c r="B234" s="1"/>
      <c r="C234" s="13"/>
      <c r="D234" s="1"/>
      <c r="E234" s="1"/>
      <c r="F234" s="14"/>
      <c r="G234" s="1"/>
      <c r="H234" s="1"/>
      <c r="I234" s="1"/>
      <c r="J234" s="1"/>
      <c r="K234" s="15"/>
      <c r="L234" s="15"/>
      <c r="M234" s="17">
        <f>Table33[[#This Row],[Debet]]</f>
        <v>0</v>
      </c>
      <c r="T234"/>
    </row>
    <row r="235" spans="1:20" x14ac:dyDescent="0.25">
      <c r="A235" s="11"/>
      <c r="B235" s="1"/>
      <c r="C235" s="13"/>
      <c r="D235" s="1"/>
      <c r="E235" s="1"/>
      <c r="F235" s="14"/>
      <c r="G235" s="1"/>
      <c r="H235" s="1"/>
      <c r="I235" s="1"/>
      <c r="J235" s="1"/>
      <c r="K235" s="16"/>
      <c r="L235" s="16"/>
      <c r="M235" s="17">
        <f>Table33[[#This Row],[Debet]]</f>
        <v>0</v>
      </c>
      <c r="T235"/>
    </row>
    <row r="236" spans="1:20" x14ac:dyDescent="0.25">
      <c r="A236" s="11"/>
      <c r="B236" s="1"/>
      <c r="C236" s="13"/>
      <c r="D236" s="1"/>
      <c r="E236" s="1"/>
      <c r="F236" s="14"/>
      <c r="G236" s="1"/>
      <c r="H236" s="1"/>
      <c r="I236" s="1"/>
      <c r="J236" s="1"/>
      <c r="K236" s="16"/>
      <c r="L236" s="16"/>
      <c r="M236" s="17">
        <f>Table33[[#This Row],[Debet]]</f>
        <v>0</v>
      </c>
      <c r="T236"/>
    </row>
    <row r="237" spans="1:20" x14ac:dyDescent="0.25">
      <c r="A237" s="11"/>
      <c r="B237" s="1"/>
      <c r="C237" s="13"/>
      <c r="D237" s="1"/>
      <c r="E237" s="1"/>
      <c r="F237" s="14"/>
      <c r="G237" s="1"/>
      <c r="H237" s="1"/>
      <c r="I237" s="1"/>
      <c r="J237" s="1"/>
      <c r="K237" s="16"/>
      <c r="L237" s="16"/>
      <c r="M237" s="17">
        <f>Table33[[#This Row],[Debet]]</f>
        <v>0</v>
      </c>
      <c r="T237"/>
    </row>
    <row r="238" spans="1:20" x14ac:dyDescent="0.25">
      <c r="A238" s="11"/>
      <c r="B238" s="1"/>
      <c r="C238" s="13"/>
      <c r="D238" s="1"/>
      <c r="E238" s="1"/>
      <c r="F238" s="14"/>
      <c r="G238" s="1"/>
      <c r="H238" s="1"/>
      <c r="I238" s="1"/>
      <c r="J238" s="1"/>
      <c r="K238" s="16"/>
      <c r="L238" s="16"/>
      <c r="M238" s="17">
        <f>Table33[[#This Row],[Debet]]</f>
        <v>0</v>
      </c>
      <c r="T238"/>
    </row>
    <row r="239" spans="1:20" x14ac:dyDescent="0.25">
      <c r="A239" s="11"/>
      <c r="B239" s="1"/>
      <c r="C239" s="13"/>
      <c r="D239" s="1"/>
      <c r="E239" s="1"/>
      <c r="F239" s="14"/>
      <c r="G239" s="1"/>
      <c r="H239" s="1"/>
      <c r="I239" s="1"/>
      <c r="J239" s="1"/>
      <c r="K239" s="16"/>
      <c r="L239" s="16"/>
      <c r="M239" s="17">
        <f>Table33[[#This Row],[Debet]]</f>
        <v>0</v>
      </c>
      <c r="T239"/>
    </row>
    <row r="240" spans="1:20" x14ac:dyDescent="0.25">
      <c r="A240" s="11"/>
      <c r="B240" s="1"/>
      <c r="C240" s="13"/>
      <c r="D240" s="1"/>
      <c r="E240" s="1"/>
      <c r="F240" s="14"/>
      <c r="G240" s="1"/>
      <c r="H240" s="1"/>
      <c r="I240" s="1"/>
      <c r="J240" s="1"/>
      <c r="K240" s="16"/>
      <c r="L240" s="16"/>
      <c r="M240" s="17">
        <f>Table33[[#This Row],[Debet]]</f>
        <v>0</v>
      </c>
      <c r="T240"/>
    </row>
    <row r="241" spans="1:20" x14ac:dyDescent="0.25">
      <c r="A241" s="11"/>
      <c r="B241" s="1"/>
      <c r="C241" s="13"/>
      <c r="D241" s="1"/>
      <c r="E241" s="1"/>
      <c r="F241" s="14"/>
      <c r="G241" s="1"/>
      <c r="H241" s="1"/>
      <c r="I241" s="1"/>
      <c r="J241" s="1"/>
      <c r="K241" s="16"/>
      <c r="L241" s="16"/>
      <c r="M241" s="17">
        <f>Table33[[#This Row],[Debet]]</f>
        <v>0</v>
      </c>
      <c r="T241"/>
    </row>
    <row r="242" spans="1:20" x14ac:dyDescent="0.25">
      <c r="A242" s="11"/>
      <c r="B242" s="1"/>
      <c r="C242" s="13"/>
      <c r="D242" s="1"/>
      <c r="E242" s="1"/>
      <c r="F242" s="14"/>
      <c r="G242" s="1"/>
      <c r="H242" s="1"/>
      <c r="I242" s="1"/>
      <c r="J242" s="1"/>
      <c r="K242" s="16"/>
      <c r="L242" s="16"/>
      <c r="M242" s="17">
        <f>Table33[[#This Row],[Debet]]</f>
        <v>0</v>
      </c>
      <c r="T242"/>
    </row>
    <row r="243" spans="1:20" x14ac:dyDescent="0.25">
      <c r="A243" s="11"/>
      <c r="B243" s="1"/>
      <c r="C243" s="13"/>
      <c r="D243" s="1"/>
      <c r="E243" s="1"/>
      <c r="F243" s="14"/>
      <c r="G243" s="1"/>
      <c r="H243" s="1"/>
      <c r="I243" s="1"/>
      <c r="J243" s="1"/>
      <c r="K243" s="16"/>
      <c r="L243" s="16"/>
      <c r="M243" s="17">
        <f>Table33[[#This Row],[Debet]]</f>
        <v>0</v>
      </c>
      <c r="T243"/>
    </row>
    <row r="244" spans="1:20" x14ac:dyDescent="0.25">
      <c r="A244" s="11"/>
      <c r="B244" s="1"/>
      <c r="C244" s="13"/>
      <c r="D244" s="1"/>
      <c r="E244" s="1"/>
      <c r="F244" s="14"/>
      <c r="G244" s="1"/>
      <c r="H244" s="1"/>
      <c r="I244" s="1"/>
      <c r="J244" s="1"/>
      <c r="K244" s="16"/>
      <c r="L244" s="16"/>
      <c r="M244" s="17">
        <f>Table33[[#This Row],[Debet]]</f>
        <v>0</v>
      </c>
      <c r="T244"/>
    </row>
    <row r="245" spans="1:20" x14ac:dyDescent="0.25">
      <c r="A245" s="11"/>
      <c r="B245" s="1"/>
      <c r="C245" s="13"/>
      <c r="D245" s="1"/>
      <c r="E245" s="1"/>
      <c r="F245" s="14"/>
      <c r="G245" s="1"/>
      <c r="H245" s="1"/>
      <c r="I245" s="1"/>
      <c r="J245" s="1"/>
      <c r="K245" s="16"/>
      <c r="L245" s="16"/>
      <c r="M245" s="17">
        <f>Table33[[#This Row],[Debet]]</f>
        <v>0</v>
      </c>
      <c r="T245"/>
    </row>
    <row r="246" spans="1:20" x14ac:dyDescent="0.25">
      <c r="A246" s="11"/>
      <c r="B246" s="1"/>
      <c r="C246" s="13"/>
      <c r="D246" s="1"/>
      <c r="E246" s="1"/>
      <c r="F246" s="14"/>
      <c r="G246" s="1"/>
      <c r="H246" s="1"/>
      <c r="I246" s="1"/>
      <c r="J246" s="1"/>
      <c r="K246" s="16"/>
      <c r="L246" s="16"/>
      <c r="M246" s="17">
        <f>Table33[[#This Row],[Debet]]</f>
        <v>0</v>
      </c>
      <c r="T246"/>
    </row>
    <row r="247" spans="1:20" x14ac:dyDescent="0.25">
      <c r="A247" s="11"/>
      <c r="B247" s="1"/>
      <c r="C247" s="13"/>
      <c r="D247" s="1"/>
      <c r="E247" s="1"/>
      <c r="F247" s="14"/>
      <c r="G247" s="1"/>
      <c r="H247" s="1"/>
      <c r="I247" s="1"/>
      <c r="J247" s="1"/>
      <c r="K247" s="16"/>
      <c r="L247" s="16"/>
      <c r="M247" s="17">
        <f>Table33[[#This Row],[Debet]]</f>
        <v>0</v>
      </c>
      <c r="T247"/>
    </row>
    <row r="248" spans="1:20" x14ac:dyDescent="0.25">
      <c r="A248" s="11"/>
      <c r="B248" s="1"/>
      <c r="C248" s="13"/>
      <c r="D248" s="1"/>
      <c r="E248" s="1"/>
      <c r="F248" s="14"/>
      <c r="G248" s="1"/>
      <c r="H248" s="1"/>
      <c r="I248" s="1"/>
      <c r="J248" s="1"/>
      <c r="K248" s="16"/>
      <c r="L248" s="16"/>
      <c r="M248" s="17">
        <f>Table33[[#This Row],[Debet]]</f>
        <v>0</v>
      </c>
      <c r="T248"/>
    </row>
    <row r="249" spans="1:20" x14ac:dyDescent="0.25">
      <c r="A249" s="11"/>
      <c r="B249" s="1"/>
      <c r="C249" s="13"/>
      <c r="D249" s="1"/>
      <c r="E249" s="1"/>
      <c r="F249" s="14"/>
      <c r="G249" s="1"/>
      <c r="H249" s="1"/>
      <c r="I249" s="1"/>
      <c r="J249" s="1"/>
      <c r="K249" s="16"/>
      <c r="L249" s="16"/>
      <c r="M249" s="17">
        <f>Table33[[#This Row],[Debet]]</f>
        <v>0</v>
      </c>
      <c r="T249"/>
    </row>
    <row r="250" spans="1:20" x14ac:dyDescent="0.25">
      <c r="A250" s="11"/>
      <c r="B250" s="1"/>
      <c r="C250" s="13"/>
      <c r="D250" s="1"/>
      <c r="E250" s="1"/>
      <c r="F250" s="14"/>
      <c r="G250" s="1"/>
      <c r="H250" s="1"/>
      <c r="I250" s="1"/>
      <c r="J250" s="1"/>
      <c r="K250" s="16"/>
      <c r="L250" s="16"/>
      <c r="M250" s="17">
        <f>Table33[[#This Row],[Debet]]</f>
        <v>0</v>
      </c>
      <c r="T250"/>
    </row>
    <row r="251" spans="1:20" x14ac:dyDescent="0.25">
      <c r="A251" s="11"/>
      <c r="B251" s="1"/>
      <c r="C251" s="13"/>
      <c r="D251" s="1"/>
      <c r="E251" s="1"/>
      <c r="F251" s="14"/>
      <c r="G251" s="1"/>
      <c r="H251" s="1"/>
      <c r="I251" s="1"/>
      <c r="J251" s="1"/>
      <c r="K251" s="16"/>
      <c r="L251" s="16"/>
      <c r="M251" s="17">
        <f>Table33[[#This Row],[Debet]]</f>
        <v>0</v>
      </c>
      <c r="T251"/>
    </row>
    <row r="252" spans="1:20" x14ac:dyDescent="0.25">
      <c r="A252" s="11"/>
      <c r="B252" s="1"/>
      <c r="C252" s="13"/>
      <c r="D252" s="1"/>
      <c r="E252" s="1"/>
      <c r="F252" s="14"/>
      <c r="G252" s="1"/>
      <c r="H252" s="1"/>
      <c r="I252" s="1"/>
      <c r="J252" s="1"/>
      <c r="K252" s="16"/>
      <c r="L252" s="16"/>
      <c r="M252" s="17">
        <f>Table33[[#This Row],[Debet]]</f>
        <v>0</v>
      </c>
      <c r="T252"/>
    </row>
    <row r="253" spans="1:20" x14ac:dyDescent="0.25">
      <c r="A253" s="11"/>
      <c r="B253" s="1"/>
      <c r="C253" s="13"/>
      <c r="D253" s="1"/>
      <c r="E253" s="1"/>
      <c r="F253" s="14"/>
      <c r="G253" s="1"/>
      <c r="H253" s="1"/>
      <c r="I253" s="1"/>
      <c r="J253" s="1"/>
      <c r="K253" s="16"/>
      <c r="L253" s="16"/>
      <c r="M253" s="17">
        <f>Table33[[#This Row],[Debet]]</f>
        <v>0</v>
      </c>
      <c r="T253"/>
    </row>
    <row r="254" spans="1:20" x14ac:dyDescent="0.25">
      <c r="A254" s="11"/>
      <c r="B254" s="1"/>
      <c r="C254" s="13"/>
      <c r="D254" s="1"/>
      <c r="E254" s="1"/>
      <c r="F254" s="14"/>
      <c r="G254" s="1"/>
      <c r="H254" s="1"/>
      <c r="I254" s="1"/>
      <c r="J254" s="1"/>
      <c r="K254" s="16"/>
      <c r="L254" s="16"/>
      <c r="M254" s="17">
        <f>Table33[[#This Row],[Debet]]</f>
        <v>0</v>
      </c>
      <c r="T254"/>
    </row>
    <row r="255" spans="1:20" x14ac:dyDescent="0.25">
      <c r="A255" s="11"/>
      <c r="B255" s="1"/>
      <c r="C255" s="13"/>
      <c r="D255" s="1"/>
      <c r="E255" s="1"/>
      <c r="F255" s="14"/>
      <c r="G255" s="1"/>
      <c r="H255" s="1"/>
      <c r="I255" s="1"/>
      <c r="J255" s="1"/>
      <c r="K255" s="16"/>
      <c r="L255" s="16"/>
      <c r="M255" s="17">
        <f>Table33[[#This Row],[Debet]]</f>
        <v>0</v>
      </c>
      <c r="T255"/>
    </row>
    <row r="256" spans="1:20" x14ac:dyDescent="0.25">
      <c r="A256" s="11"/>
      <c r="B256" s="1"/>
      <c r="C256" s="13"/>
      <c r="D256" s="1"/>
      <c r="E256" s="1"/>
      <c r="F256" s="14"/>
      <c r="G256" s="1"/>
      <c r="H256" s="1"/>
      <c r="I256" s="1"/>
      <c r="J256" s="1"/>
      <c r="K256" s="16"/>
      <c r="L256" s="16"/>
      <c r="M256" s="17">
        <f>Table33[[#This Row],[Debet]]</f>
        <v>0</v>
      </c>
      <c r="T256"/>
    </row>
    <row r="257" spans="1:20" x14ac:dyDescent="0.25">
      <c r="A257" s="11"/>
      <c r="B257" s="1"/>
      <c r="C257" s="13"/>
      <c r="D257" s="1"/>
      <c r="E257" s="1"/>
      <c r="F257" s="14"/>
      <c r="G257" s="1"/>
      <c r="H257" s="1"/>
      <c r="I257" s="1"/>
      <c r="J257" s="1"/>
      <c r="K257" s="16"/>
      <c r="L257" s="16"/>
      <c r="M257" s="17">
        <f>Table33[[#This Row],[Debet]]</f>
        <v>0</v>
      </c>
      <c r="T257"/>
    </row>
    <row r="258" spans="1:20" x14ac:dyDescent="0.25">
      <c r="A258" s="11"/>
      <c r="B258" s="1"/>
      <c r="C258" s="13"/>
      <c r="D258" s="1"/>
      <c r="E258" s="1"/>
      <c r="F258" s="14"/>
      <c r="G258" s="1"/>
      <c r="H258" s="1"/>
      <c r="I258" s="1"/>
      <c r="J258" s="1"/>
      <c r="K258" s="16"/>
      <c r="L258" s="16"/>
      <c r="M258" s="17">
        <f>Table33[[#This Row],[Debet]]</f>
        <v>0</v>
      </c>
      <c r="T258"/>
    </row>
    <row r="259" spans="1:20" x14ac:dyDescent="0.25">
      <c r="A259" s="11"/>
      <c r="B259" s="1"/>
      <c r="C259" s="13"/>
      <c r="D259" s="1"/>
      <c r="E259" s="1"/>
      <c r="F259" s="14"/>
      <c r="G259" s="1"/>
      <c r="H259" s="1"/>
      <c r="I259" s="1"/>
      <c r="J259" s="1"/>
      <c r="K259" s="16"/>
      <c r="L259" s="16"/>
      <c r="M259" s="17">
        <f>Table33[[#This Row],[Debet]]</f>
        <v>0</v>
      </c>
      <c r="T259"/>
    </row>
    <row r="260" spans="1:20" x14ac:dyDescent="0.25">
      <c r="A260" s="11"/>
      <c r="B260" s="1"/>
      <c r="C260" s="13"/>
      <c r="D260" s="1"/>
      <c r="E260" s="1"/>
      <c r="F260" s="14"/>
      <c r="G260" s="1"/>
      <c r="H260" s="1"/>
      <c r="I260" s="1"/>
      <c r="J260" s="1"/>
      <c r="K260" s="16"/>
      <c r="L260" s="16"/>
      <c r="M260" s="17">
        <f>Table33[[#This Row],[Debet]]</f>
        <v>0</v>
      </c>
      <c r="T260"/>
    </row>
    <row r="261" spans="1:20" x14ac:dyDescent="0.25">
      <c r="A261" s="11"/>
      <c r="B261" s="1"/>
      <c r="C261" s="13"/>
      <c r="D261" s="1"/>
      <c r="E261" s="1"/>
      <c r="F261" s="14"/>
      <c r="G261" s="1"/>
      <c r="H261" s="1"/>
      <c r="I261" s="1"/>
      <c r="J261" s="1"/>
      <c r="K261" s="16"/>
      <c r="L261" s="16"/>
      <c r="M261" s="17">
        <f>Table33[[#This Row],[Debet]]</f>
        <v>0</v>
      </c>
      <c r="T261"/>
    </row>
    <row r="262" spans="1:20" x14ac:dyDescent="0.25">
      <c r="A262" s="11"/>
      <c r="B262" s="1"/>
      <c r="C262" s="13"/>
      <c r="D262" s="1"/>
      <c r="E262" s="1"/>
      <c r="F262" s="14"/>
      <c r="G262" s="1"/>
      <c r="H262" s="1"/>
      <c r="I262" s="1"/>
      <c r="J262" s="1"/>
      <c r="K262" s="16"/>
      <c r="L262" s="16"/>
      <c r="M262" s="17">
        <f>Table33[[#This Row],[Debet]]</f>
        <v>0</v>
      </c>
      <c r="T262"/>
    </row>
    <row r="263" spans="1:20" x14ac:dyDescent="0.25">
      <c r="A263" s="11"/>
      <c r="B263" s="1"/>
      <c r="C263" s="13"/>
      <c r="D263" s="1"/>
      <c r="E263" s="1"/>
      <c r="F263" s="14"/>
      <c r="G263" s="1"/>
      <c r="H263" s="1"/>
      <c r="I263" s="1"/>
      <c r="J263" s="1"/>
      <c r="K263" s="16"/>
      <c r="L263" s="16"/>
      <c r="M263" s="17">
        <f>Table33[[#This Row],[Debet]]</f>
        <v>0</v>
      </c>
      <c r="T263"/>
    </row>
    <row r="264" spans="1:20" x14ac:dyDescent="0.25">
      <c r="A264" s="11"/>
      <c r="B264" s="1"/>
      <c r="C264" s="13"/>
      <c r="D264" s="1"/>
      <c r="E264" s="1"/>
      <c r="F264" s="14"/>
      <c r="G264" s="1"/>
      <c r="H264" s="1"/>
      <c r="I264" s="1"/>
      <c r="J264" s="1"/>
      <c r="K264" s="16"/>
      <c r="L264" s="16"/>
      <c r="M264" s="17">
        <f>Table33[[#This Row],[Debet]]</f>
        <v>0</v>
      </c>
      <c r="T264"/>
    </row>
    <row r="265" spans="1:20" x14ac:dyDescent="0.25">
      <c r="A265" s="11"/>
      <c r="B265" s="1"/>
      <c r="C265" s="13"/>
      <c r="D265" s="1"/>
      <c r="E265" s="1"/>
      <c r="F265" s="14"/>
      <c r="G265" s="1"/>
      <c r="H265" s="1"/>
      <c r="I265" s="1"/>
      <c r="J265" s="1"/>
      <c r="K265" s="16"/>
      <c r="L265" s="16"/>
      <c r="M265" s="17">
        <f>Table33[[#This Row],[Debet]]</f>
        <v>0</v>
      </c>
      <c r="T265"/>
    </row>
    <row r="266" spans="1:20" x14ac:dyDescent="0.25">
      <c r="A266" s="11"/>
      <c r="B266" s="1"/>
      <c r="C266" s="13"/>
      <c r="D266" s="1"/>
      <c r="E266" s="1"/>
      <c r="F266" s="14"/>
      <c r="G266" s="1"/>
      <c r="H266" s="1"/>
      <c r="I266" s="1"/>
      <c r="J266" s="1"/>
      <c r="K266" s="16"/>
      <c r="L266" s="16"/>
      <c r="M266" s="17">
        <f>Table33[[#This Row],[Debet]]</f>
        <v>0</v>
      </c>
      <c r="T266"/>
    </row>
    <row r="267" spans="1:20" x14ac:dyDescent="0.25">
      <c r="A267" s="11"/>
      <c r="B267" s="1"/>
      <c r="C267" s="13"/>
      <c r="D267" s="1"/>
      <c r="E267" s="1"/>
      <c r="F267" s="14"/>
      <c r="G267" s="1"/>
      <c r="H267" s="1"/>
      <c r="I267" s="1"/>
      <c r="J267" s="1"/>
      <c r="K267" s="16"/>
      <c r="L267" s="16"/>
      <c r="M267" s="17">
        <f>Table33[[#This Row],[Debet]]</f>
        <v>0</v>
      </c>
      <c r="T267"/>
    </row>
    <row r="268" spans="1:20" x14ac:dyDescent="0.25">
      <c r="A268" s="11"/>
      <c r="B268" s="1"/>
      <c r="C268" s="13"/>
      <c r="D268" s="1"/>
      <c r="E268" s="1"/>
      <c r="F268" s="14"/>
      <c r="G268" s="1"/>
      <c r="H268" s="1"/>
      <c r="I268" s="1"/>
      <c r="J268" s="1"/>
      <c r="K268" s="16"/>
      <c r="L268" s="16"/>
      <c r="M268" s="17">
        <f>Table33[[#This Row],[Debet]]</f>
        <v>0</v>
      </c>
      <c r="T268"/>
    </row>
    <row r="269" spans="1:20" x14ac:dyDescent="0.25">
      <c r="A269" s="11"/>
      <c r="B269" s="1"/>
      <c r="C269" s="13"/>
      <c r="D269" s="1"/>
      <c r="E269" s="1"/>
      <c r="F269" s="14"/>
      <c r="G269" s="1"/>
      <c r="H269" s="1"/>
      <c r="I269" s="1"/>
      <c r="J269" s="1"/>
      <c r="K269" s="16"/>
      <c r="L269" s="16"/>
      <c r="M269" s="17">
        <f>Table33[[#This Row],[Debet]]</f>
        <v>0</v>
      </c>
      <c r="T269"/>
    </row>
    <row r="270" spans="1:20" x14ac:dyDescent="0.25">
      <c r="A270" s="11"/>
      <c r="B270" s="1"/>
      <c r="C270" s="13"/>
      <c r="D270" s="1"/>
      <c r="E270" s="1"/>
      <c r="F270" s="14"/>
      <c r="G270" s="1"/>
      <c r="H270" s="1"/>
      <c r="I270" s="1"/>
      <c r="J270" s="1"/>
      <c r="K270" s="16"/>
      <c r="L270" s="16"/>
      <c r="M270" s="17">
        <f>Table33[[#This Row],[Debet]]</f>
        <v>0</v>
      </c>
      <c r="T270"/>
    </row>
    <row r="271" spans="1:20" x14ac:dyDescent="0.25">
      <c r="A271" s="11"/>
      <c r="B271" s="1"/>
      <c r="C271" s="13"/>
      <c r="D271" s="1"/>
      <c r="E271" s="1"/>
      <c r="F271" s="14"/>
      <c r="G271" s="1"/>
      <c r="H271" s="1"/>
      <c r="I271" s="1"/>
      <c r="J271" s="1"/>
      <c r="K271" s="16"/>
      <c r="L271" s="16"/>
      <c r="M271" s="17">
        <f>Table33[[#This Row],[Debet]]</f>
        <v>0</v>
      </c>
      <c r="T271"/>
    </row>
    <row r="272" spans="1:20" x14ac:dyDescent="0.25">
      <c r="A272" s="11"/>
      <c r="B272" s="1"/>
      <c r="C272" s="13"/>
      <c r="D272" s="1"/>
      <c r="E272" s="1"/>
      <c r="F272" s="14"/>
      <c r="G272" s="1"/>
      <c r="H272" s="1"/>
      <c r="I272" s="1"/>
      <c r="J272" s="1"/>
      <c r="K272" s="16"/>
      <c r="L272" s="16"/>
      <c r="M272" s="17">
        <f>Table33[[#This Row],[Debet]]</f>
        <v>0</v>
      </c>
      <c r="T272"/>
    </row>
    <row r="273" spans="1:20" x14ac:dyDescent="0.25">
      <c r="A273" s="11"/>
      <c r="B273" s="1"/>
      <c r="C273" s="13"/>
      <c r="D273" s="1"/>
      <c r="E273" s="1"/>
      <c r="F273" s="14"/>
      <c r="G273" s="1"/>
      <c r="H273" s="1"/>
      <c r="I273" s="1"/>
      <c r="J273" s="1"/>
      <c r="K273" s="16"/>
      <c r="L273" s="16"/>
      <c r="M273" s="17">
        <f>Table33[[#This Row],[Debet]]</f>
        <v>0</v>
      </c>
      <c r="T273"/>
    </row>
    <row r="274" spans="1:20" x14ac:dyDescent="0.25">
      <c r="A274" s="11"/>
      <c r="B274" s="1"/>
      <c r="C274" s="13"/>
      <c r="D274" s="1"/>
      <c r="E274" s="1"/>
      <c r="F274" s="14"/>
      <c r="G274" s="1"/>
      <c r="H274" s="1"/>
      <c r="I274" s="1"/>
      <c r="J274" s="1"/>
      <c r="K274" s="16"/>
      <c r="L274" s="16"/>
      <c r="M274" s="17">
        <f>Table33[[#This Row],[Debet]]</f>
        <v>0</v>
      </c>
      <c r="T274"/>
    </row>
    <row r="275" spans="1:20" x14ac:dyDescent="0.25">
      <c r="A275" s="11"/>
      <c r="B275" s="1"/>
      <c r="C275" s="13"/>
      <c r="D275" s="1"/>
      <c r="E275" s="1"/>
      <c r="F275" s="14"/>
      <c r="G275" s="1"/>
      <c r="H275" s="1"/>
      <c r="I275" s="1"/>
      <c r="J275" s="1"/>
      <c r="K275" s="16"/>
      <c r="L275" s="16"/>
      <c r="M275" s="17">
        <f>Table33[[#This Row],[Debet]]</f>
        <v>0</v>
      </c>
      <c r="T275"/>
    </row>
    <row r="276" spans="1:20" x14ac:dyDescent="0.25">
      <c r="A276" s="11"/>
      <c r="B276" s="1"/>
      <c r="C276" s="13"/>
      <c r="D276" s="1"/>
      <c r="E276" s="1"/>
      <c r="F276" s="14"/>
      <c r="G276" s="1"/>
      <c r="H276" s="1"/>
      <c r="I276" s="1"/>
      <c r="J276" s="1"/>
      <c r="K276" s="16"/>
      <c r="L276" s="16"/>
      <c r="M276" s="17">
        <f>Table33[[#This Row],[Debet]]</f>
        <v>0</v>
      </c>
      <c r="T276"/>
    </row>
    <row r="277" spans="1:20" x14ac:dyDescent="0.25">
      <c r="A277" s="11"/>
      <c r="B277" s="1"/>
      <c r="C277" s="13"/>
      <c r="D277" s="1"/>
      <c r="E277" s="1"/>
      <c r="F277" s="14"/>
      <c r="G277" s="1"/>
      <c r="H277" s="1"/>
      <c r="I277" s="1"/>
      <c r="J277" s="1"/>
      <c r="K277" s="16"/>
      <c r="L277" s="16"/>
      <c r="M277" s="17">
        <f>Table33[[#This Row],[Debet]]</f>
        <v>0</v>
      </c>
      <c r="T277"/>
    </row>
    <row r="278" spans="1:20" x14ac:dyDescent="0.25">
      <c r="A278" s="11"/>
      <c r="B278" s="1"/>
      <c r="C278" s="13"/>
      <c r="D278" s="1"/>
      <c r="E278" s="1"/>
      <c r="F278" s="14"/>
      <c r="G278" s="1"/>
      <c r="H278" s="1"/>
      <c r="I278" s="1"/>
      <c r="J278" s="1"/>
      <c r="K278" s="16"/>
      <c r="L278" s="16"/>
      <c r="M278" s="17">
        <f>Table33[[#This Row],[Debet]]</f>
        <v>0</v>
      </c>
      <c r="T278"/>
    </row>
    <row r="279" spans="1:20" x14ac:dyDescent="0.25">
      <c r="A279" s="11"/>
      <c r="B279" s="1"/>
      <c r="C279" s="13"/>
      <c r="D279" s="1"/>
      <c r="E279" s="1"/>
      <c r="F279" s="14"/>
      <c r="G279" s="1"/>
      <c r="H279" s="1"/>
      <c r="I279" s="1"/>
      <c r="J279" s="1"/>
      <c r="K279" s="16"/>
      <c r="L279" s="16"/>
      <c r="M279" s="17">
        <f>Table33[[#This Row],[Debet]]</f>
        <v>0</v>
      </c>
      <c r="T279"/>
    </row>
    <row r="280" spans="1:20" x14ac:dyDescent="0.25">
      <c r="A280" s="11"/>
      <c r="B280" s="1"/>
      <c r="C280" s="13"/>
      <c r="D280" s="1"/>
      <c r="E280" s="1"/>
      <c r="F280" s="14"/>
      <c r="G280" s="1"/>
      <c r="H280" s="1"/>
      <c r="I280" s="1"/>
      <c r="J280" s="1"/>
      <c r="K280" s="16"/>
      <c r="L280" s="16"/>
      <c r="M280" s="17">
        <f>Table33[[#This Row],[Debet]]</f>
        <v>0</v>
      </c>
      <c r="T280"/>
    </row>
    <row r="281" spans="1:20" x14ac:dyDescent="0.25">
      <c r="A281" s="11"/>
      <c r="B281" s="1"/>
      <c r="C281" s="13"/>
      <c r="D281" s="1"/>
      <c r="E281" s="1"/>
      <c r="F281" s="14"/>
      <c r="G281" s="1"/>
      <c r="H281" s="1"/>
      <c r="I281" s="1"/>
      <c r="J281" s="1"/>
      <c r="K281" s="16"/>
      <c r="L281" s="16"/>
      <c r="M281" s="17">
        <f>Table33[[#This Row],[Debet]]</f>
        <v>0</v>
      </c>
      <c r="T281"/>
    </row>
    <row r="282" spans="1:20" x14ac:dyDescent="0.25">
      <c r="A282" s="11"/>
      <c r="B282" s="1"/>
      <c r="C282" s="13"/>
      <c r="D282" s="1"/>
      <c r="E282" s="1"/>
      <c r="F282" s="14"/>
      <c r="G282" s="1"/>
      <c r="H282" s="1"/>
      <c r="I282" s="1"/>
      <c r="J282" s="1"/>
      <c r="K282" s="16"/>
      <c r="L282" s="16"/>
      <c r="M282" s="17">
        <f>Table33[[#This Row],[Debet]]</f>
        <v>0</v>
      </c>
      <c r="T282"/>
    </row>
    <row r="283" spans="1:20" x14ac:dyDescent="0.25">
      <c r="A283" s="11"/>
      <c r="B283" s="1"/>
      <c r="C283" s="13"/>
      <c r="D283" s="1"/>
      <c r="E283" s="1"/>
      <c r="F283" s="14"/>
      <c r="G283" s="1"/>
      <c r="H283" s="1"/>
      <c r="I283" s="1"/>
      <c r="J283" s="1"/>
      <c r="K283" s="16"/>
      <c r="L283" s="16"/>
      <c r="M283" s="17">
        <f>Table33[[#This Row],[Debet]]</f>
        <v>0</v>
      </c>
      <c r="T283"/>
    </row>
    <row r="284" spans="1:20" x14ac:dyDescent="0.25">
      <c r="A284" s="11"/>
      <c r="B284" s="1"/>
      <c r="C284" s="13"/>
      <c r="D284" s="1"/>
      <c r="E284" s="1"/>
      <c r="F284" s="14"/>
      <c r="G284" s="1"/>
      <c r="H284" s="1"/>
      <c r="I284" s="1"/>
      <c r="J284" s="1"/>
      <c r="K284" s="16"/>
      <c r="L284" s="16"/>
      <c r="M284" s="17">
        <f>Table33[[#This Row],[Debet]]</f>
        <v>0</v>
      </c>
      <c r="T284"/>
    </row>
    <row r="285" spans="1:20" x14ac:dyDescent="0.25">
      <c r="A285" s="11"/>
      <c r="B285" s="1"/>
      <c r="C285" s="13"/>
      <c r="D285" s="1"/>
      <c r="E285" s="1"/>
      <c r="F285" s="14"/>
      <c r="G285" s="1"/>
      <c r="H285" s="1"/>
      <c r="I285" s="1"/>
      <c r="J285" s="1"/>
      <c r="K285" s="16"/>
      <c r="L285" s="16"/>
      <c r="M285" s="17">
        <f>Table33[[#This Row],[Debet]]</f>
        <v>0</v>
      </c>
      <c r="T285"/>
    </row>
    <row r="286" spans="1:20" x14ac:dyDescent="0.25">
      <c r="A286" s="11"/>
      <c r="B286" s="1"/>
      <c r="C286" s="13"/>
      <c r="D286" s="1"/>
      <c r="E286" s="1"/>
      <c r="F286" s="14"/>
      <c r="G286" s="1"/>
      <c r="H286" s="1"/>
      <c r="I286" s="1"/>
      <c r="J286" s="1"/>
      <c r="K286" s="16"/>
      <c r="L286" s="16"/>
      <c r="M286" s="17">
        <f>Table33[[#This Row],[Debet]]</f>
        <v>0</v>
      </c>
      <c r="T286"/>
    </row>
    <row r="287" spans="1:20" x14ac:dyDescent="0.25">
      <c r="A287" s="11"/>
      <c r="B287" s="1"/>
      <c r="C287" s="13"/>
      <c r="D287" s="1"/>
      <c r="E287" s="1"/>
      <c r="F287" s="14"/>
      <c r="G287" s="1"/>
      <c r="H287" s="1"/>
      <c r="I287" s="1"/>
      <c r="J287" s="1"/>
      <c r="K287" s="16"/>
      <c r="L287" s="16"/>
      <c r="M287" s="17">
        <f>Table33[[#This Row],[Debet]]</f>
        <v>0</v>
      </c>
      <c r="T287"/>
    </row>
    <row r="288" spans="1:20" x14ac:dyDescent="0.25">
      <c r="A288" s="11"/>
      <c r="B288" s="1"/>
      <c r="C288" s="13"/>
      <c r="D288" s="1"/>
      <c r="E288" s="1"/>
      <c r="F288" s="14"/>
      <c r="G288" s="1"/>
      <c r="H288" s="1"/>
      <c r="I288" s="1"/>
      <c r="J288" s="1"/>
      <c r="K288" s="16"/>
      <c r="L288" s="16"/>
      <c r="M288" s="17">
        <f>Table33[[#This Row],[Debet]]</f>
        <v>0</v>
      </c>
      <c r="T288"/>
    </row>
    <row r="289" spans="1:20" x14ac:dyDescent="0.25">
      <c r="A289" s="11"/>
      <c r="B289" s="1"/>
      <c r="C289" s="13"/>
      <c r="D289" s="1"/>
      <c r="E289" s="1"/>
      <c r="F289" s="14"/>
      <c r="G289" s="1"/>
      <c r="H289" s="1"/>
      <c r="I289" s="1"/>
      <c r="J289" s="1"/>
      <c r="K289" s="16"/>
      <c r="L289" s="16"/>
      <c r="M289" s="17">
        <f>Table33[[#This Row],[Debet]]</f>
        <v>0</v>
      </c>
      <c r="T289"/>
    </row>
    <row r="290" spans="1:20" x14ac:dyDescent="0.25">
      <c r="A290" s="11"/>
      <c r="B290" s="1"/>
      <c r="C290" s="13"/>
      <c r="D290" s="1"/>
      <c r="E290" s="1"/>
      <c r="F290" s="14"/>
      <c r="G290" s="1"/>
      <c r="H290" s="1"/>
      <c r="I290" s="1"/>
      <c r="J290" s="1"/>
      <c r="K290" s="16"/>
      <c r="L290" s="16"/>
      <c r="M290" s="17">
        <f>Table33[[#This Row],[Debet]]</f>
        <v>0</v>
      </c>
      <c r="T290"/>
    </row>
    <row r="291" spans="1:20" x14ac:dyDescent="0.25">
      <c r="A291" s="11"/>
      <c r="B291" s="1"/>
      <c r="C291" s="13"/>
      <c r="D291" s="1"/>
      <c r="E291" s="1"/>
      <c r="F291" s="14"/>
      <c r="G291" s="1"/>
      <c r="H291" s="1"/>
      <c r="I291" s="1"/>
      <c r="J291" s="1"/>
      <c r="K291" s="16"/>
      <c r="L291" s="16"/>
      <c r="M291" s="17">
        <f>Table33[[#This Row],[Debet]]</f>
        <v>0</v>
      </c>
      <c r="T291"/>
    </row>
    <row r="292" spans="1:20" x14ac:dyDescent="0.25">
      <c r="A292" s="11"/>
      <c r="B292" s="1"/>
      <c r="C292" s="13"/>
      <c r="D292" s="1"/>
      <c r="E292" s="1"/>
      <c r="F292" s="14"/>
      <c r="G292" s="1"/>
      <c r="H292" s="1"/>
      <c r="I292" s="1"/>
      <c r="J292" s="1"/>
      <c r="K292" s="16"/>
      <c r="L292" s="16"/>
      <c r="M292" s="17">
        <f>Table33[[#This Row],[Debet]]</f>
        <v>0</v>
      </c>
      <c r="T292"/>
    </row>
    <row r="293" spans="1:20" x14ac:dyDescent="0.25">
      <c r="A293" s="11"/>
      <c r="B293" s="1"/>
      <c r="C293" s="13"/>
      <c r="D293" s="1"/>
      <c r="E293" s="1"/>
      <c r="F293" s="14"/>
      <c r="G293" s="1"/>
      <c r="H293" s="1"/>
      <c r="I293" s="1"/>
      <c r="J293" s="1"/>
      <c r="K293" s="16"/>
      <c r="L293" s="16"/>
      <c r="M293" s="17">
        <f>Table33[[#This Row],[Debet]]</f>
        <v>0</v>
      </c>
      <c r="T293"/>
    </row>
    <row r="294" spans="1:20" x14ac:dyDescent="0.25">
      <c r="A294" s="11"/>
      <c r="B294" s="1"/>
      <c r="C294" s="13"/>
      <c r="D294" s="1"/>
      <c r="E294" s="1"/>
      <c r="F294" s="14"/>
      <c r="G294" s="1"/>
      <c r="H294" s="1"/>
      <c r="I294" s="1"/>
      <c r="J294" s="1"/>
      <c r="K294" s="16"/>
      <c r="L294" s="16"/>
      <c r="M294" s="17">
        <f>Table33[[#This Row],[Debet]]</f>
        <v>0</v>
      </c>
      <c r="T294"/>
    </row>
    <row r="295" spans="1:20" x14ac:dyDescent="0.25">
      <c r="A295" s="11"/>
      <c r="B295" s="1"/>
      <c r="C295" s="13"/>
      <c r="D295" s="1"/>
      <c r="E295" s="1"/>
      <c r="F295" s="14"/>
      <c r="G295" s="1"/>
      <c r="H295" s="1"/>
      <c r="I295" s="1"/>
      <c r="J295" s="1"/>
      <c r="K295" s="16"/>
      <c r="L295" s="16"/>
      <c r="M295" s="17">
        <f>Table33[[#This Row],[Debet]]</f>
        <v>0</v>
      </c>
      <c r="T295"/>
    </row>
    <row r="296" spans="1:20" x14ac:dyDescent="0.25">
      <c r="A296" s="11"/>
      <c r="B296" s="1"/>
      <c r="C296" s="13"/>
      <c r="D296" s="1"/>
      <c r="E296" s="1"/>
      <c r="F296" s="14"/>
      <c r="G296" s="1"/>
      <c r="H296" s="1"/>
      <c r="I296" s="1"/>
      <c r="J296" s="1"/>
      <c r="K296" s="16"/>
      <c r="L296" s="16"/>
      <c r="M296" s="17">
        <f>Table33[[#This Row],[Debet]]</f>
        <v>0</v>
      </c>
      <c r="T296"/>
    </row>
    <row r="297" spans="1:20" x14ac:dyDescent="0.25">
      <c r="A297" s="11"/>
      <c r="B297" s="1"/>
      <c r="C297" s="13"/>
      <c r="D297" s="1"/>
      <c r="E297" s="1"/>
      <c r="F297" s="14"/>
      <c r="G297" s="1"/>
      <c r="H297" s="1"/>
      <c r="I297" s="1"/>
      <c r="J297" s="1"/>
      <c r="K297" s="16"/>
      <c r="L297" s="16"/>
      <c r="M297" s="17">
        <f>Table33[[#This Row],[Debet]]</f>
        <v>0</v>
      </c>
      <c r="T297"/>
    </row>
    <row r="298" spans="1:20" x14ac:dyDescent="0.25">
      <c r="A298" s="11"/>
      <c r="B298" s="1"/>
      <c r="C298" s="13"/>
      <c r="D298" s="1"/>
      <c r="E298" s="1"/>
      <c r="F298" s="14"/>
      <c r="G298" s="1"/>
      <c r="H298" s="1"/>
      <c r="I298" s="1"/>
      <c r="J298" s="1"/>
      <c r="K298" s="16"/>
      <c r="L298" s="16"/>
      <c r="M298" s="17">
        <f>Table33[[#This Row],[Debet]]</f>
        <v>0</v>
      </c>
      <c r="T298"/>
    </row>
    <row r="299" spans="1:20" x14ac:dyDescent="0.25">
      <c r="A299" s="11"/>
      <c r="B299" s="1"/>
      <c r="C299" s="13"/>
      <c r="D299" s="1"/>
      <c r="E299" s="1"/>
      <c r="F299" s="14"/>
      <c r="G299" s="1"/>
      <c r="H299" s="1"/>
      <c r="I299" s="1"/>
      <c r="J299" s="1"/>
      <c r="K299" s="16"/>
      <c r="L299" s="16"/>
      <c r="M299" s="17">
        <f>Table33[[#This Row],[Debet]]</f>
        <v>0</v>
      </c>
      <c r="T299"/>
    </row>
    <row r="300" spans="1:20" x14ac:dyDescent="0.25">
      <c r="A300" s="11"/>
      <c r="B300" s="1"/>
      <c r="C300" s="13"/>
      <c r="D300" s="1"/>
      <c r="E300" s="1"/>
      <c r="F300" s="14"/>
      <c r="G300" s="1"/>
      <c r="H300" s="1"/>
      <c r="I300" s="1"/>
      <c r="J300" s="1"/>
      <c r="K300" s="16"/>
      <c r="L300" s="16"/>
      <c r="M300" s="17">
        <f>Table33[[#This Row],[Debet]]</f>
        <v>0</v>
      </c>
      <c r="T300"/>
    </row>
    <row r="301" spans="1:20" x14ac:dyDescent="0.25">
      <c r="A301" s="11"/>
      <c r="B301" s="1"/>
      <c r="C301" s="13"/>
      <c r="D301" s="1"/>
      <c r="E301" s="1"/>
      <c r="F301" s="14"/>
      <c r="G301" s="1"/>
      <c r="H301" s="1"/>
      <c r="I301" s="1"/>
      <c r="J301" s="1"/>
      <c r="K301" s="16"/>
      <c r="L301" s="16"/>
      <c r="M301" s="17">
        <f>Table33[[#This Row],[Debet]]</f>
        <v>0</v>
      </c>
      <c r="T301"/>
    </row>
    <row r="302" spans="1:20" x14ac:dyDescent="0.25">
      <c r="A302" s="11"/>
      <c r="B302" s="1"/>
      <c r="C302" s="13"/>
      <c r="D302" s="1"/>
      <c r="E302" s="1"/>
      <c r="F302" s="14"/>
      <c r="G302" s="1"/>
      <c r="H302" s="1"/>
      <c r="I302" s="1"/>
      <c r="J302" s="1"/>
      <c r="K302" s="16"/>
      <c r="L302" s="16"/>
      <c r="M302" s="17">
        <f>Table33[[#This Row],[Debet]]</f>
        <v>0</v>
      </c>
      <c r="T302"/>
    </row>
    <row r="303" spans="1:20" x14ac:dyDescent="0.25">
      <c r="A303" s="11"/>
      <c r="B303" s="1"/>
      <c r="C303" s="13"/>
      <c r="D303" s="1"/>
      <c r="E303" s="1"/>
      <c r="F303" s="14"/>
      <c r="G303" s="1"/>
      <c r="H303" s="1"/>
      <c r="I303" s="1"/>
      <c r="J303" s="1"/>
      <c r="K303" s="16"/>
      <c r="L303" s="16"/>
      <c r="M303" s="17">
        <f>Table33[[#This Row],[Debet]]</f>
        <v>0</v>
      </c>
      <c r="T303"/>
    </row>
    <row r="304" spans="1:20" x14ac:dyDescent="0.25">
      <c r="A304" s="11"/>
      <c r="B304" s="1"/>
      <c r="C304" s="13"/>
      <c r="D304" s="1"/>
      <c r="E304" s="1"/>
      <c r="F304" s="14"/>
      <c r="G304" s="1"/>
      <c r="H304" s="1"/>
      <c r="I304" s="1"/>
      <c r="J304" s="1"/>
      <c r="K304" s="16"/>
      <c r="L304" s="16"/>
      <c r="M304" s="17">
        <f>Table33[[#This Row],[Debet]]</f>
        <v>0</v>
      </c>
      <c r="T304"/>
    </row>
    <row r="305" spans="1:20" x14ac:dyDescent="0.25">
      <c r="A305" s="11"/>
      <c r="B305" s="1"/>
      <c r="C305" s="13"/>
      <c r="D305" s="1"/>
      <c r="E305" s="1"/>
      <c r="F305" s="14"/>
      <c r="G305" s="1"/>
      <c r="H305" s="1"/>
      <c r="I305" s="1"/>
      <c r="J305" s="1"/>
      <c r="K305" s="16"/>
      <c r="L305" s="16"/>
      <c r="M305" s="17">
        <f>Table33[[#This Row],[Debet]]</f>
        <v>0</v>
      </c>
      <c r="T305"/>
    </row>
    <row r="306" spans="1:20" x14ac:dyDescent="0.25">
      <c r="A306" s="11"/>
      <c r="B306" s="1"/>
      <c r="C306" s="13"/>
      <c r="D306" s="1"/>
      <c r="E306" s="1"/>
      <c r="F306" s="14"/>
      <c r="G306" s="1"/>
      <c r="H306" s="1"/>
      <c r="I306" s="1"/>
      <c r="J306" s="1"/>
      <c r="K306" s="16"/>
      <c r="L306" s="24"/>
      <c r="M306" s="17">
        <f>Table33[[#This Row],[Debet]]</f>
        <v>0</v>
      </c>
      <c r="T306"/>
    </row>
    <row r="307" spans="1:20" x14ac:dyDescent="0.25">
      <c r="A307" s="11"/>
      <c r="B307" s="1"/>
      <c r="C307" s="13"/>
      <c r="D307" s="1"/>
      <c r="E307" s="1"/>
      <c r="F307" s="14"/>
      <c r="G307" s="1"/>
      <c r="H307" s="1"/>
      <c r="I307" s="1"/>
      <c r="J307" s="1"/>
      <c r="K307" s="16"/>
      <c r="L307" s="24"/>
      <c r="M307" s="17">
        <f>Table33[[#This Row],[Debet]]</f>
        <v>0</v>
      </c>
      <c r="T307"/>
    </row>
    <row r="308" spans="1:20" x14ac:dyDescent="0.25">
      <c r="A308" s="11"/>
      <c r="B308" s="1"/>
      <c r="C308" s="13"/>
      <c r="D308" s="1"/>
      <c r="E308" s="1"/>
      <c r="F308" s="14"/>
      <c r="G308" s="1"/>
      <c r="H308" s="1"/>
      <c r="I308" s="1"/>
      <c r="J308" s="1"/>
      <c r="K308" s="16"/>
      <c r="L308" s="16"/>
      <c r="M308" s="17">
        <f>Table33[[#This Row],[Debet]]</f>
        <v>0</v>
      </c>
      <c r="T308"/>
    </row>
    <row r="309" spans="1:20" x14ac:dyDescent="0.25">
      <c r="A309" s="11"/>
      <c r="B309" s="1"/>
      <c r="C309" s="13"/>
      <c r="D309" s="1"/>
      <c r="E309" s="1"/>
      <c r="F309" s="14"/>
      <c r="G309" s="1"/>
      <c r="H309" s="1"/>
      <c r="I309" s="1"/>
      <c r="J309" s="1"/>
      <c r="K309" s="16"/>
      <c r="L309" s="16"/>
      <c r="M309" s="17">
        <f>Table33[[#This Row],[Debet]]</f>
        <v>0</v>
      </c>
      <c r="T309"/>
    </row>
    <row r="310" spans="1:20" x14ac:dyDescent="0.25">
      <c r="A310" s="11"/>
      <c r="B310" s="1"/>
      <c r="C310" s="13"/>
      <c r="D310" s="1"/>
      <c r="E310" s="1"/>
      <c r="F310" s="14"/>
      <c r="G310" s="1"/>
      <c r="H310" s="1"/>
      <c r="I310" s="1"/>
      <c r="J310" s="1"/>
      <c r="K310" s="16"/>
      <c r="L310" s="16"/>
      <c r="M310" s="17">
        <f>Table33[[#This Row],[Debet]]</f>
        <v>0</v>
      </c>
      <c r="T310"/>
    </row>
    <row r="311" spans="1:20" x14ac:dyDescent="0.25">
      <c r="A311" s="11"/>
      <c r="B311" s="1"/>
      <c r="C311" s="13"/>
      <c r="D311" s="1"/>
      <c r="E311" s="1"/>
      <c r="F311" s="14"/>
      <c r="G311" s="1"/>
      <c r="H311" s="1"/>
      <c r="I311" s="20"/>
      <c r="J311" s="1"/>
      <c r="K311" s="16"/>
      <c r="L311" s="16"/>
      <c r="M311" s="17">
        <f>Table33[[#This Row],[Debet]]</f>
        <v>0</v>
      </c>
      <c r="T311"/>
    </row>
    <row r="312" spans="1:20" x14ac:dyDescent="0.25">
      <c r="A312" s="11"/>
      <c r="B312" s="1"/>
      <c r="C312" s="13"/>
      <c r="D312" s="23"/>
      <c r="E312" s="23"/>
      <c r="F312" s="14"/>
      <c r="G312" s="1"/>
      <c r="H312" s="1"/>
      <c r="I312" s="20"/>
      <c r="J312" s="1"/>
      <c r="K312" s="16"/>
      <c r="L312" s="16"/>
      <c r="M312" s="17">
        <f>Table33[[#This Row],[Debet]]</f>
        <v>0</v>
      </c>
      <c r="T312"/>
    </row>
    <row r="313" spans="1:20" x14ac:dyDescent="0.25">
      <c r="A313" s="11"/>
      <c r="B313" s="1"/>
      <c r="C313" s="13"/>
      <c r="D313" s="23"/>
      <c r="E313" s="23"/>
      <c r="F313" s="14"/>
      <c r="G313" s="1"/>
      <c r="H313" s="1"/>
      <c r="I313" s="20"/>
      <c r="J313" s="1"/>
      <c r="K313" s="16"/>
      <c r="L313" s="16"/>
      <c r="M313" s="17">
        <f>Table33[[#This Row],[Debet]]</f>
        <v>0</v>
      </c>
      <c r="T313"/>
    </row>
    <row r="314" spans="1:20" x14ac:dyDescent="0.25">
      <c r="A314" s="11"/>
      <c r="B314" s="1"/>
      <c r="C314" s="13"/>
      <c r="D314" s="23"/>
      <c r="E314" s="23"/>
      <c r="F314" s="14"/>
      <c r="G314" s="1"/>
      <c r="H314" s="1"/>
      <c r="I314" s="20"/>
      <c r="J314" s="1"/>
      <c r="K314" s="16"/>
      <c r="L314" s="16"/>
      <c r="M314" s="17">
        <f>Table33[[#This Row],[Debet]]</f>
        <v>0</v>
      </c>
      <c r="T314"/>
    </row>
    <row r="315" spans="1:20" x14ac:dyDescent="0.25">
      <c r="A315" s="11"/>
      <c r="B315" s="1"/>
      <c r="C315" s="13"/>
      <c r="D315" s="23"/>
      <c r="E315" s="23"/>
      <c r="F315" s="14"/>
      <c r="G315" s="1"/>
      <c r="H315" s="1"/>
      <c r="I315" s="20"/>
      <c r="J315" s="1"/>
      <c r="K315" s="16"/>
      <c r="L315" s="16"/>
      <c r="M315" s="17">
        <f>Table33[[#This Row],[Debet]]</f>
        <v>0</v>
      </c>
      <c r="T315"/>
    </row>
    <row r="316" spans="1:20" x14ac:dyDescent="0.25">
      <c r="A316" s="11"/>
      <c r="B316" s="1"/>
      <c r="C316" s="13"/>
      <c r="D316" s="23"/>
      <c r="E316" s="23"/>
      <c r="F316" s="14"/>
      <c r="G316" s="1"/>
      <c r="H316" s="1"/>
      <c r="I316" s="20"/>
      <c r="J316" s="1"/>
      <c r="K316" s="16"/>
      <c r="L316" s="16"/>
      <c r="M316" s="17">
        <f>Table33[[#This Row],[Debet]]</f>
        <v>0</v>
      </c>
      <c r="T316"/>
    </row>
    <row r="317" spans="1:20" x14ac:dyDescent="0.25">
      <c r="A317" s="11"/>
      <c r="B317" s="1"/>
      <c r="C317" s="13"/>
      <c r="D317" s="23"/>
      <c r="E317" s="23"/>
      <c r="F317" s="14"/>
      <c r="G317" s="1"/>
      <c r="H317" s="1"/>
      <c r="I317" s="20"/>
      <c r="J317" s="1"/>
      <c r="K317" s="16"/>
      <c r="L317" s="16"/>
      <c r="M317" s="17">
        <f>Table33[[#This Row],[Debet]]</f>
        <v>0</v>
      </c>
      <c r="T317"/>
    </row>
    <row r="318" spans="1:20" x14ac:dyDescent="0.25">
      <c r="A318" s="11"/>
      <c r="B318" s="1"/>
      <c r="C318" s="13"/>
      <c r="D318" s="23"/>
      <c r="E318" s="23"/>
      <c r="F318" s="14" t="str">
        <f>LEFT(Table33[[#This Row],[Account Description ]],5)</f>
        <v/>
      </c>
      <c r="G318" s="1"/>
      <c r="H318" s="1"/>
      <c r="I318" s="20"/>
      <c r="J318" s="1"/>
      <c r="K318" s="16"/>
      <c r="L318" s="16"/>
      <c r="M318" s="17">
        <f>Table33[[#This Row],[Debet]]</f>
        <v>0</v>
      </c>
      <c r="T318"/>
    </row>
    <row r="319" spans="1:20" x14ac:dyDescent="0.25">
      <c r="A319" s="11"/>
      <c r="B319" s="1"/>
      <c r="C319" s="13"/>
      <c r="D319" s="23"/>
      <c r="E319" s="23"/>
      <c r="F319" s="14" t="str">
        <f>LEFT(Table33[[#This Row],[Account Description ]],5)</f>
        <v/>
      </c>
      <c r="G319" s="1"/>
      <c r="H319" s="1"/>
      <c r="I319" s="20"/>
      <c r="J319" s="1"/>
      <c r="K319" s="16"/>
      <c r="L319" s="16"/>
      <c r="M319" s="17">
        <f>Table33[[#This Row],[Debet]]</f>
        <v>0</v>
      </c>
      <c r="T319"/>
    </row>
    <row r="320" spans="1:20" x14ac:dyDescent="0.25">
      <c r="A320" s="11"/>
      <c r="B320" s="1"/>
      <c r="C320" s="13"/>
      <c r="D320" s="23"/>
      <c r="E320" s="23"/>
      <c r="F320" s="14" t="str">
        <f>LEFT(Table33[[#This Row],[Account Description ]],5)</f>
        <v/>
      </c>
      <c r="G320" s="1"/>
      <c r="H320" s="1"/>
      <c r="I320" s="20"/>
      <c r="J320" s="1"/>
      <c r="K320" s="16"/>
      <c r="L320" s="16"/>
      <c r="M320" s="17">
        <f>Table33[[#This Row],[Debet]]</f>
        <v>0</v>
      </c>
      <c r="T320"/>
    </row>
    <row r="321" spans="1:20" x14ac:dyDescent="0.25">
      <c r="A321" s="11"/>
      <c r="B321" s="1"/>
      <c r="C321" s="13"/>
      <c r="D321" s="23"/>
      <c r="E321" s="23"/>
      <c r="F321" s="14" t="str">
        <f>LEFT(Table33[[#This Row],[Account Description ]],5)</f>
        <v/>
      </c>
      <c r="G321" s="1"/>
      <c r="H321" s="1"/>
      <c r="I321" s="20"/>
      <c r="J321" s="1"/>
      <c r="K321" s="16"/>
      <c r="L321" s="16"/>
      <c r="M321" s="17">
        <f>Table33[[#This Row],[Debet]]</f>
        <v>0</v>
      </c>
      <c r="T321"/>
    </row>
    <row r="322" spans="1:20" x14ac:dyDescent="0.25">
      <c r="A322" s="11"/>
      <c r="B322" s="1"/>
      <c r="C322" s="13"/>
      <c r="D322" s="23"/>
      <c r="E322" s="23"/>
      <c r="F322" s="14" t="str">
        <f>LEFT(Table33[[#This Row],[Account Description ]],5)</f>
        <v/>
      </c>
      <c r="G322" s="1"/>
      <c r="H322" s="1"/>
      <c r="I322" s="20"/>
      <c r="J322" s="1"/>
      <c r="K322" s="16"/>
      <c r="L322" s="16"/>
      <c r="M322" s="17">
        <f>Table33[[#This Row],[Debet]]</f>
        <v>0</v>
      </c>
      <c r="T322"/>
    </row>
    <row r="323" spans="1:20" x14ac:dyDescent="0.25">
      <c r="A323" s="11"/>
      <c r="B323" s="1"/>
      <c r="C323" s="13"/>
      <c r="D323" s="23"/>
      <c r="E323" s="23"/>
      <c r="F323" s="14" t="str">
        <f>LEFT(Table33[[#This Row],[Account Description ]],5)</f>
        <v/>
      </c>
      <c r="G323" s="1"/>
      <c r="H323" s="1"/>
      <c r="I323" s="20"/>
      <c r="J323" s="1"/>
      <c r="K323" s="16"/>
      <c r="L323" s="16"/>
      <c r="M323" s="17">
        <f>Table33[[#This Row],[Debet]]</f>
        <v>0</v>
      </c>
      <c r="T323"/>
    </row>
    <row r="324" spans="1:20" x14ac:dyDescent="0.25">
      <c r="A324" s="11"/>
      <c r="B324" s="1"/>
      <c r="C324" s="13"/>
      <c r="D324" s="23"/>
      <c r="E324" s="23"/>
      <c r="F324" s="14" t="str">
        <f>LEFT(Table33[[#This Row],[Account Description ]],5)</f>
        <v/>
      </c>
      <c r="G324" s="1"/>
      <c r="H324" s="1"/>
      <c r="I324" s="20"/>
      <c r="J324" s="1"/>
      <c r="K324" s="16"/>
      <c r="L324" s="16"/>
      <c r="M324" s="17">
        <f>Table33[[#This Row],[Debet]]</f>
        <v>0</v>
      </c>
      <c r="T324"/>
    </row>
    <row r="325" spans="1:20" x14ac:dyDescent="0.25">
      <c r="A325" s="11"/>
      <c r="B325" s="1"/>
      <c r="C325" s="13"/>
      <c r="D325" s="23"/>
      <c r="E325" s="23"/>
      <c r="F325" s="14" t="str">
        <f>LEFT(Table33[[#This Row],[Account Description ]],5)</f>
        <v/>
      </c>
      <c r="G325" s="1"/>
      <c r="H325" s="1"/>
      <c r="I325" s="20"/>
      <c r="J325" s="1"/>
      <c r="K325" s="16"/>
      <c r="L325" s="16"/>
      <c r="M325" s="17">
        <f>Table33[[#This Row],[Debet]]</f>
        <v>0</v>
      </c>
      <c r="T325"/>
    </row>
    <row r="326" spans="1:20" x14ac:dyDescent="0.25">
      <c r="A326" s="11"/>
      <c r="B326" s="1"/>
      <c r="C326" s="13"/>
      <c r="D326" s="23"/>
      <c r="E326" s="23"/>
      <c r="F326" s="14" t="str">
        <f>LEFT(Table33[[#This Row],[Account Description ]],5)</f>
        <v/>
      </c>
      <c r="G326" s="1"/>
      <c r="H326" s="1"/>
      <c r="I326" s="20"/>
      <c r="J326" s="1"/>
      <c r="K326" s="16"/>
      <c r="L326" s="16"/>
      <c r="M326" s="17">
        <f>Table33[[#This Row],[Debet]]</f>
        <v>0</v>
      </c>
      <c r="T326"/>
    </row>
    <row r="327" spans="1:20" x14ac:dyDescent="0.25">
      <c r="A327" s="11"/>
      <c r="B327" s="1"/>
      <c r="C327" s="13"/>
      <c r="D327" s="23"/>
      <c r="E327" s="23"/>
      <c r="F327" s="14" t="str">
        <f>LEFT(Table33[[#This Row],[Account Description ]],5)</f>
        <v/>
      </c>
      <c r="G327" s="1"/>
      <c r="H327" s="1"/>
      <c r="I327" s="20"/>
      <c r="J327" s="1"/>
      <c r="K327" s="16"/>
      <c r="L327" s="16"/>
      <c r="M327" s="17">
        <f>Table33[[#This Row],[Debet]]</f>
        <v>0</v>
      </c>
      <c r="T327"/>
    </row>
    <row r="328" spans="1:20" x14ac:dyDescent="0.25">
      <c r="A328" s="11"/>
      <c r="B328" s="1"/>
      <c r="C328" s="13"/>
      <c r="D328" s="23"/>
      <c r="E328" s="23"/>
      <c r="F328" s="14" t="str">
        <f>LEFT(Table33[[#This Row],[Account Description ]],5)</f>
        <v/>
      </c>
      <c r="G328" s="1"/>
      <c r="H328" s="1"/>
      <c r="I328" s="20"/>
      <c r="J328" s="1"/>
      <c r="K328" s="16"/>
      <c r="L328" s="16"/>
      <c r="M328" s="17">
        <f>Table33[[#This Row],[Debet]]</f>
        <v>0</v>
      </c>
      <c r="T328"/>
    </row>
    <row r="329" spans="1:20" x14ac:dyDescent="0.25">
      <c r="A329" s="11"/>
      <c r="B329" s="1"/>
      <c r="C329" s="13"/>
      <c r="D329" s="23"/>
      <c r="E329" s="23"/>
      <c r="F329" s="14" t="str">
        <f>LEFT(Table33[[#This Row],[Account Description ]],5)</f>
        <v/>
      </c>
      <c r="G329" s="1"/>
      <c r="H329" s="1"/>
      <c r="I329" s="20"/>
      <c r="J329" s="1"/>
      <c r="K329" s="16"/>
      <c r="L329" s="16"/>
      <c r="M329" s="17">
        <f>Table33[[#This Row],[Debet]]</f>
        <v>0</v>
      </c>
      <c r="T329"/>
    </row>
    <row r="330" spans="1:20" x14ac:dyDescent="0.25">
      <c r="A330" s="11"/>
      <c r="B330" s="1"/>
      <c r="C330" s="13"/>
      <c r="D330" s="23"/>
      <c r="E330" s="23"/>
      <c r="F330" s="14" t="str">
        <f>LEFT(Table33[[#This Row],[Account Description ]],5)</f>
        <v/>
      </c>
      <c r="G330" s="1"/>
      <c r="H330" s="1"/>
      <c r="I330" s="20"/>
      <c r="J330" s="1"/>
      <c r="K330" s="16"/>
      <c r="L330" s="16"/>
      <c r="M330" s="17">
        <f>Table33[[#This Row],[Debet]]</f>
        <v>0</v>
      </c>
      <c r="T330"/>
    </row>
    <row r="331" spans="1:20" x14ac:dyDescent="0.25">
      <c r="A331" s="11"/>
      <c r="B331" s="1"/>
      <c r="C331" s="13"/>
      <c r="D331" s="23"/>
      <c r="E331" s="23"/>
      <c r="F331" s="14" t="str">
        <f>LEFT(Table33[[#This Row],[Account Description ]],5)</f>
        <v/>
      </c>
      <c r="G331" s="1"/>
      <c r="H331" s="1"/>
      <c r="I331" s="20"/>
      <c r="J331" s="1"/>
      <c r="K331" s="16"/>
      <c r="L331" s="16"/>
      <c r="M331" s="17">
        <f>Table33[[#This Row],[Debet]]</f>
        <v>0</v>
      </c>
      <c r="T331"/>
    </row>
    <row r="332" spans="1:20" x14ac:dyDescent="0.25">
      <c r="A332" s="11"/>
      <c r="B332" s="1"/>
      <c r="C332" s="13"/>
      <c r="D332" s="23"/>
      <c r="E332" s="23"/>
      <c r="F332" s="14" t="str">
        <f>LEFT(Table33[[#This Row],[Account Description ]],5)</f>
        <v/>
      </c>
      <c r="G332" s="1"/>
      <c r="H332" s="1"/>
      <c r="I332" s="20"/>
      <c r="J332" s="1"/>
      <c r="K332" s="16"/>
      <c r="L332" s="16"/>
      <c r="M332" s="17">
        <f>Table33[[#This Row],[Debet]]</f>
        <v>0</v>
      </c>
      <c r="T332"/>
    </row>
    <row r="333" spans="1:20" x14ac:dyDescent="0.25">
      <c r="A333" s="11"/>
      <c r="B333" s="1"/>
      <c r="C333" s="13"/>
      <c r="D333" s="23"/>
      <c r="E333" s="23"/>
      <c r="F333" s="14" t="str">
        <f>LEFT(Table33[[#This Row],[Account Description ]],5)</f>
        <v/>
      </c>
      <c r="G333" s="1"/>
      <c r="H333" s="1"/>
      <c r="I333" s="20"/>
      <c r="J333" s="1"/>
      <c r="K333" s="16"/>
      <c r="L333" s="16"/>
      <c r="M333" s="17">
        <f>Table33[[#This Row],[Debet]]</f>
        <v>0</v>
      </c>
      <c r="T333"/>
    </row>
    <row r="334" spans="1:20" x14ac:dyDescent="0.25">
      <c r="A334" s="11"/>
      <c r="B334" s="1"/>
      <c r="C334" s="13"/>
      <c r="D334" s="23"/>
      <c r="E334" s="23"/>
      <c r="F334" s="14" t="str">
        <f>LEFT(Table33[[#This Row],[Account Description ]],5)</f>
        <v/>
      </c>
      <c r="G334" s="1"/>
      <c r="H334" s="1"/>
      <c r="I334" s="20"/>
      <c r="J334" s="1"/>
      <c r="K334" s="16"/>
      <c r="L334" s="16"/>
      <c r="M334" s="17">
        <f>Table33[[#This Row],[Debet]]</f>
        <v>0</v>
      </c>
      <c r="T334"/>
    </row>
    <row r="335" spans="1:20" x14ac:dyDescent="0.25">
      <c r="A335" s="11"/>
      <c r="B335" s="1"/>
      <c r="C335" s="13"/>
      <c r="D335" s="23"/>
      <c r="E335" s="23"/>
      <c r="F335" s="14" t="str">
        <f>LEFT(Table33[[#This Row],[Account Description ]],5)</f>
        <v/>
      </c>
      <c r="G335" s="1"/>
      <c r="H335" s="1"/>
      <c r="I335" s="20"/>
      <c r="J335" s="1"/>
      <c r="K335" s="16"/>
      <c r="L335" s="16"/>
      <c r="M335" s="17">
        <f>Table33[[#This Row],[Debet]]</f>
        <v>0</v>
      </c>
      <c r="T335"/>
    </row>
    <row r="336" spans="1:20" x14ac:dyDescent="0.25">
      <c r="A336" s="11"/>
      <c r="B336" s="1"/>
      <c r="C336" s="13"/>
      <c r="D336" s="23"/>
      <c r="E336" s="23"/>
      <c r="F336" s="14" t="str">
        <f>LEFT(Table33[[#This Row],[Account Description ]],5)</f>
        <v/>
      </c>
      <c r="G336" s="1"/>
      <c r="H336" s="1"/>
      <c r="I336" s="20"/>
      <c r="J336" s="1"/>
      <c r="K336" s="16"/>
      <c r="L336" s="16"/>
      <c r="M336" s="17">
        <f>Table33[[#This Row],[Debet]]</f>
        <v>0</v>
      </c>
      <c r="T336"/>
    </row>
    <row r="337" spans="1:20" x14ac:dyDescent="0.25">
      <c r="A337" s="11"/>
      <c r="B337" s="1"/>
      <c r="C337" s="13"/>
      <c r="D337" s="23"/>
      <c r="E337" s="23"/>
      <c r="F337" s="14" t="str">
        <f>LEFT(Table33[[#This Row],[Account Description ]],5)</f>
        <v/>
      </c>
      <c r="G337" s="1"/>
      <c r="H337" s="1"/>
      <c r="I337" s="20"/>
      <c r="J337" s="1"/>
      <c r="K337" s="16"/>
      <c r="L337" s="16"/>
      <c r="M337" s="17">
        <f>Table33[[#This Row],[Debet]]</f>
        <v>0</v>
      </c>
      <c r="T337"/>
    </row>
    <row r="338" spans="1:20" x14ac:dyDescent="0.25">
      <c r="A338" s="11"/>
      <c r="B338" s="1"/>
      <c r="C338" s="13"/>
      <c r="D338" s="23"/>
      <c r="E338" s="23"/>
      <c r="F338" s="14" t="str">
        <f>LEFT(Table33[[#This Row],[Account Description ]],5)</f>
        <v/>
      </c>
      <c r="G338" s="1"/>
      <c r="H338" s="1"/>
      <c r="I338" s="20"/>
      <c r="J338" s="1"/>
      <c r="K338" s="16"/>
      <c r="L338" s="16"/>
      <c r="M338" s="17">
        <f>Table33[[#This Row],[Debet]]</f>
        <v>0</v>
      </c>
      <c r="T338"/>
    </row>
    <row r="339" spans="1:20" x14ac:dyDescent="0.25">
      <c r="A339" s="11"/>
      <c r="B339" s="1"/>
      <c r="C339" s="13"/>
      <c r="D339" s="23"/>
      <c r="E339" s="23"/>
      <c r="F339" s="14" t="str">
        <f>LEFT(Table33[[#This Row],[Account Description ]],5)</f>
        <v/>
      </c>
      <c r="G339" s="1"/>
      <c r="H339" s="1"/>
      <c r="I339" s="20"/>
      <c r="J339" s="1"/>
      <c r="K339" s="16"/>
      <c r="L339" s="16"/>
      <c r="M339" s="17">
        <f>Table33[[#This Row],[Debet]]</f>
        <v>0</v>
      </c>
      <c r="T339"/>
    </row>
    <row r="340" spans="1:20" x14ac:dyDescent="0.25">
      <c r="A340" s="11"/>
      <c r="B340" s="1"/>
      <c r="C340" s="13"/>
      <c r="D340" s="23"/>
      <c r="E340" s="23"/>
      <c r="F340" s="14" t="str">
        <f>LEFT(Table33[[#This Row],[Account Description ]],5)</f>
        <v/>
      </c>
      <c r="G340" s="1"/>
      <c r="H340" s="1"/>
      <c r="I340" s="20"/>
      <c r="J340" s="1"/>
      <c r="K340" s="16"/>
      <c r="L340" s="16"/>
      <c r="M340" s="17">
        <f>Table33[[#This Row],[Debet]]</f>
        <v>0</v>
      </c>
      <c r="T340"/>
    </row>
    <row r="341" spans="1:20" x14ac:dyDescent="0.25">
      <c r="A341" s="11"/>
      <c r="B341" s="1"/>
      <c r="C341" s="13"/>
      <c r="D341" s="23"/>
      <c r="E341" s="23"/>
      <c r="F341" s="14" t="str">
        <f>LEFT(Table33[[#This Row],[Account Description ]],5)</f>
        <v/>
      </c>
      <c r="G341" s="1"/>
      <c r="H341" s="1"/>
      <c r="I341" s="20"/>
      <c r="J341" s="1"/>
      <c r="K341" s="16"/>
      <c r="L341" s="16"/>
      <c r="M341" s="17">
        <f>Table33[[#This Row],[Debet]]</f>
        <v>0</v>
      </c>
      <c r="T341"/>
    </row>
    <row r="342" spans="1:20" x14ac:dyDescent="0.25">
      <c r="A342" s="11"/>
      <c r="B342" s="1"/>
      <c r="C342" s="13"/>
      <c r="D342" s="23"/>
      <c r="E342" s="23"/>
      <c r="F342" s="14" t="str">
        <f>LEFT(Table33[[#This Row],[Account Description ]],5)</f>
        <v/>
      </c>
      <c r="G342" s="1"/>
      <c r="H342" s="1"/>
      <c r="I342" s="20"/>
      <c r="J342" s="1"/>
      <c r="K342" s="16"/>
      <c r="L342" s="16"/>
      <c r="M342" s="17">
        <f>Table33[[#This Row],[Debet]]</f>
        <v>0</v>
      </c>
      <c r="T342"/>
    </row>
    <row r="343" spans="1:20" x14ac:dyDescent="0.25">
      <c r="A343" s="11"/>
      <c r="B343" s="1"/>
      <c r="C343" s="13"/>
      <c r="D343" s="23"/>
      <c r="E343" s="23"/>
      <c r="F343" s="14" t="str">
        <f>LEFT(Table33[[#This Row],[Account Description ]],5)</f>
        <v/>
      </c>
      <c r="G343" s="1"/>
      <c r="H343" s="1"/>
      <c r="I343" s="20"/>
      <c r="J343" s="1"/>
      <c r="K343" s="16"/>
      <c r="L343" s="16"/>
      <c r="M343" s="17">
        <f>Table33[[#This Row],[Debet]]</f>
        <v>0</v>
      </c>
      <c r="T343"/>
    </row>
    <row r="344" spans="1:20" x14ac:dyDescent="0.25">
      <c r="A344" s="11"/>
      <c r="B344" s="1"/>
      <c r="C344" s="13"/>
      <c r="D344" s="23"/>
      <c r="E344" s="23"/>
      <c r="F344" s="14" t="str">
        <f>LEFT(Table33[[#This Row],[Account Description ]],5)</f>
        <v/>
      </c>
      <c r="G344" s="1"/>
      <c r="H344" s="1"/>
      <c r="I344" s="20"/>
      <c r="J344" s="1"/>
      <c r="K344" s="16"/>
      <c r="L344" s="16"/>
      <c r="M344" s="17">
        <f>Table33[[#This Row],[Debet]]</f>
        <v>0</v>
      </c>
      <c r="T344"/>
    </row>
    <row r="345" spans="1:20" x14ac:dyDescent="0.25">
      <c r="A345" s="11"/>
      <c r="B345" s="1"/>
      <c r="C345" s="13"/>
      <c r="D345" s="23"/>
      <c r="E345" s="23"/>
      <c r="F345" s="14" t="str">
        <f>LEFT(Table33[[#This Row],[Account Description ]],5)</f>
        <v/>
      </c>
      <c r="G345" s="1"/>
      <c r="H345" s="1"/>
      <c r="I345" s="20"/>
      <c r="J345" s="1"/>
      <c r="K345" s="16"/>
      <c r="L345" s="16"/>
      <c r="M345" s="17">
        <f>Table33[[#This Row],[Debet]]</f>
        <v>0</v>
      </c>
      <c r="T345"/>
    </row>
    <row r="346" spans="1:20" x14ac:dyDescent="0.25">
      <c r="A346" s="11"/>
      <c r="B346" s="1"/>
      <c r="C346" s="13"/>
      <c r="D346" s="23"/>
      <c r="E346" s="23"/>
      <c r="F346" s="14" t="str">
        <f>LEFT(Table33[[#This Row],[Account Description ]],5)</f>
        <v/>
      </c>
      <c r="G346" s="1"/>
      <c r="H346" s="1"/>
      <c r="I346" s="20"/>
      <c r="J346" s="1"/>
      <c r="K346" s="16"/>
      <c r="L346" s="16"/>
      <c r="M346" s="17">
        <f>Table33[[#This Row],[Debet]]</f>
        <v>0</v>
      </c>
      <c r="T346"/>
    </row>
    <row r="347" spans="1:20" x14ac:dyDescent="0.25">
      <c r="A347" s="11"/>
      <c r="B347" s="1"/>
      <c r="C347" s="13"/>
      <c r="D347" s="23"/>
      <c r="E347" s="23"/>
      <c r="F347" s="14" t="str">
        <f>LEFT(Table33[[#This Row],[Account Description ]],5)</f>
        <v/>
      </c>
      <c r="G347" s="1"/>
      <c r="H347" s="1"/>
      <c r="I347" s="20"/>
      <c r="J347" s="1"/>
      <c r="K347" s="16"/>
      <c r="L347" s="16"/>
      <c r="M347" s="17">
        <f>Table33[[#This Row],[Debet]]</f>
        <v>0</v>
      </c>
      <c r="T347"/>
    </row>
    <row r="348" spans="1:20" x14ac:dyDescent="0.25">
      <c r="A348" s="11"/>
      <c r="B348" s="1"/>
      <c r="C348" s="13"/>
      <c r="D348" s="23"/>
      <c r="E348" s="23"/>
      <c r="F348" s="14" t="str">
        <f>LEFT(Table33[[#This Row],[Account Description ]],5)</f>
        <v/>
      </c>
      <c r="G348" s="1"/>
      <c r="H348" s="1"/>
      <c r="I348" s="20"/>
      <c r="J348" s="1"/>
      <c r="K348" s="16"/>
      <c r="L348" s="16"/>
      <c r="M348" s="17">
        <f>Table33[[#This Row],[Debet]]</f>
        <v>0</v>
      </c>
      <c r="T348"/>
    </row>
    <row r="349" spans="1:20" x14ac:dyDescent="0.25">
      <c r="A349" s="11"/>
      <c r="B349" s="1"/>
      <c r="C349" s="13"/>
      <c r="D349" s="23"/>
      <c r="E349" s="23"/>
      <c r="F349" s="14" t="str">
        <f>LEFT(Table33[[#This Row],[Account Description ]],5)</f>
        <v/>
      </c>
      <c r="G349" s="1"/>
      <c r="H349" s="1"/>
      <c r="I349" s="20"/>
      <c r="J349" s="1"/>
      <c r="K349" s="16"/>
      <c r="L349" s="16"/>
      <c r="M349" s="17">
        <f>Table33[[#This Row],[Debet]]</f>
        <v>0</v>
      </c>
      <c r="T349"/>
    </row>
    <row r="350" spans="1:20" x14ac:dyDescent="0.25">
      <c r="A350" s="11"/>
      <c r="B350" s="1"/>
      <c r="C350" s="13"/>
      <c r="D350" s="23"/>
      <c r="E350" s="23"/>
      <c r="F350" s="14" t="str">
        <f>LEFT(Table33[[#This Row],[Account Description ]],5)</f>
        <v/>
      </c>
      <c r="G350" s="1"/>
      <c r="H350" s="1"/>
      <c r="I350" s="20"/>
      <c r="J350" s="1"/>
      <c r="K350" s="16"/>
      <c r="L350" s="16"/>
      <c r="M350" s="17">
        <f>Table33[[#This Row],[Debet]]</f>
        <v>0</v>
      </c>
      <c r="T350"/>
    </row>
    <row r="351" spans="1:20" x14ac:dyDescent="0.25">
      <c r="A351" s="11"/>
      <c r="B351" s="1"/>
      <c r="C351" s="13"/>
      <c r="D351" s="23"/>
      <c r="E351" s="23"/>
      <c r="F351" s="14" t="str">
        <f>LEFT(Table33[[#This Row],[Account Description ]],5)</f>
        <v/>
      </c>
      <c r="G351" s="1"/>
      <c r="H351" s="1"/>
      <c r="I351" s="20"/>
      <c r="J351" s="1"/>
      <c r="K351" s="16"/>
      <c r="L351" s="16"/>
      <c r="M351" s="17">
        <f>Table33[[#This Row],[Debet]]</f>
        <v>0</v>
      </c>
      <c r="T351"/>
    </row>
    <row r="352" spans="1:20" x14ac:dyDescent="0.25">
      <c r="A352" s="11"/>
      <c r="B352" s="1"/>
      <c r="C352" s="13"/>
      <c r="D352" s="23"/>
      <c r="E352" s="23"/>
      <c r="F352" s="14" t="str">
        <f>LEFT(Table33[[#This Row],[Account Description ]],5)</f>
        <v/>
      </c>
      <c r="G352" s="1"/>
      <c r="H352" s="1"/>
      <c r="I352" s="20"/>
      <c r="J352" s="1"/>
      <c r="K352" s="16"/>
      <c r="L352" s="16"/>
      <c r="M352" s="17">
        <f>Table33[[#This Row],[Debet]]</f>
        <v>0</v>
      </c>
      <c r="T352"/>
    </row>
    <row r="353" spans="1:20" x14ac:dyDescent="0.25">
      <c r="A353" s="11"/>
      <c r="B353" s="1"/>
      <c r="C353" s="13"/>
      <c r="D353" s="23"/>
      <c r="E353" s="23"/>
      <c r="F353" s="14" t="str">
        <f>LEFT(Table33[[#This Row],[Account Description ]],5)</f>
        <v/>
      </c>
      <c r="G353" s="1"/>
      <c r="H353" s="1"/>
      <c r="I353" s="20"/>
      <c r="J353" s="1"/>
      <c r="K353" s="16"/>
      <c r="L353" s="16"/>
      <c r="M353" s="17">
        <f>Table33[[#This Row],[Debet]]</f>
        <v>0</v>
      </c>
      <c r="T353"/>
    </row>
    <row r="354" spans="1:20" x14ac:dyDescent="0.25">
      <c r="A354" s="11"/>
      <c r="B354" s="1"/>
      <c r="C354" s="13"/>
      <c r="D354" s="23"/>
      <c r="E354" s="23"/>
      <c r="F354" s="14" t="str">
        <f>LEFT(Table33[[#This Row],[Account Description ]],5)</f>
        <v/>
      </c>
      <c r="G354" s="1"/>
      <c r="H354" s="1"/>
      <c r="I354" s="20"/>
      <c r="J354" s="1"/>
      <c r="K354" s="16"/>
      <c r="L354" s="16"/>
      <c r="M354" s="17">
        <f>Table33[[#This Row],[Debet]]</f>
        <v>0</v>
      </c>
      <c r="T354"/>
    </row>
    <row r="355" spans="1:20" x14ac:dyDescent="0.25">
      <c r="A355" s="11"/>
      <c r="B355" s="1"/>
      <c r="C355" s="13"/>
      <c r="D355" s="23"/>
      <c r="E355" s="23"/>
      <c r="F355" s="14" t="str">
        <f>LEFT(Table33[[#This Row],[Account Description ]],5)</f>
        <v/>
      </c>
      <c r="G355" s="1"/>
      <c r="H355" s="1"/>
      <c r="I355" s="20"/>
      <c r="J355" s="1"/>
      <c r="K355" s="16"/>
      <c r="L355" s="16"/>
      <c r="M355" s="17">
        <f>Table33[[#This Row],[Debet]]</f>
        <v>0</v>
      </c>
      <c r="T355"/>
    </row>
    <row r="356" spans="1:20" x14ac:dyDescent="0.25">
      <c r="A356" s="11"/>
      <c r="B356" s="1"/>
      <c r="C356" s="13"/>
      <c r="D356" s="23"/>
      <c r="E356" s="23"/>
      <c r="F356" s="14" t="str">
        <f>LEFT(Table33[[#This Row],[Account Description ]],5)</f>
        <v/>
      </c>
      <c r="G356" s="1"/>
      <c r="H356" s="1"/>
      <c r="I356" s="20"/>
      <c r="J356" s="1"/>
      <c r="K356" s="16"/>
      <c r="L356" s="16"/>
      <c r="M356" s="17">
        <f>Table33[[#This Row],[Debet]]</f>
        <v>0</v>
      </c>
      <c r="T356"/>
    </row>
    <row r="357" spans="1:20" x14ac:dyDescent="0.25">
      <c r="A357" s="11"/>
      <c r="B357" s="1"/>
      <c r="C357" s="13"/>
      <c r="D357" s="23"/>
      <c r="E357" s="23"/>
      <c r="F357" s="14" t="str">
        <f>LEFT(Table33[[#This Row],[Account Description ]],5)</f>
        <v/>
      </c>
      <c r="G357" s="1"/>
      <c r="H357" s="1"/>
      <c r="I357" s="20"/>
      <c r="J357" s="1"/>
      <c r="K357" s="16"/>
      <c r="L357" s="16"/>
      <c r="M357" s="17">
        <f>Table33[[#This Row],[Debet]]</f>
        <v>0</v>
      </c>
      <c r="T357"/>
    </row>
    <row r="358" spans="1:20" x14ac:dyDescent="0.25">
      <c r="A358" s="11"/>
      <c r="B358" s="1"/>
      <c r="C358" s="13"/>
      <c r="D358" s="23"/>
      <c r="E358" s="23"/>
      <c r="F358" s="14" t="str">
        <f>LEFT(Table33[[#This Row],[Account Description ]],5)</f>
        <v/>
      </c>
      <c r="G358" s="1"/>
      <c r="H358" s="1"/>
      <c r="I358" s="20"/>
      <c r="J358" s="1"/>
      <c r="K358" s="16"/>
      <c r="L358" s="16"/>
      <c r="M358" s="17">
        <f>Table33[[#This Row],[Debet]]</f>
        <v>0</v>
      </c>
      <c r="T358"/>
    </row>
    <row r="359" spans="1:20" x14ac:dyDescent="0.25">
      <c r="A359" s="11"/>
      <c r="B359" s="1"/>
      <c r="C359" s="13"/>
      <c r="D359" s="23"/>
      <c r="E359" s="23"/>
      <c r="F359" s="14" t="str">
        <f>LEFT(Table33[[#This Row],[Account Description ]],5)</f>
        <v/>
      </c>
      <c r="G359" s="1"/>
      <c r="H359" s="1"/>
      <c r="I359" s="20"/>
      <c r="J359" s="1"/>
      <c r="K359" s="16"/>
      <c r="L359" s="16"/>
      <c r="M359" s="17">
        <f>Table33[[#This Row],[Debet]]</f>
        <v>0</v>
      </c>
      <c r="O359" s="3" t="s">
        <v>442</v>
      </c>
      <c r="P359" s="3" t="s">
        <v>443</v>
      </c>
      <c r="Q359" s="3">
        <f>860000+460000+300000</f>
        <v>1620000</v>
      </c>
      <c r="R359" s="3" t="s">
        <v>444</v>
      </c>
      <c r="T359"/>
    </row>
    <row r="360" spans="1:20" x14ac:dyDescent="0.25">
      <c r="A360" s="11"/>
      <c r="B360" s="1"/>
      <c r="C360" s="13"/>
      <c r="D360" s="23"/>
      <c r="E360" s="23"/>
      <c r="F360" s="14" t="str">
        <f>LEFT(Table33[[#This Row],[Account Description ]],5)</f>
        <v/>
      </c>
      <c r="G360" s="1"/>
      <c r="H360" s="1"/>
      <c r="I360" s="20"/>
      <c r="J360" s="1"/>
      <c r="K360" s="16"/>
      <c r="L360" s="16"/>
      <c r="M360" s="17">
        <f>Table33[[#This Row],[Debet]]</f>
        <v>0</v>
      </c>
      <c r="T360"/>
    </row>
    <row r="361" spans="1:20" x14ac:dyDescent="0.25">
      <c r="A361" s="11"/>
      <c r="B361" s="1"/>
      <c r="C361" s="13"/>
      <c r="D361" s="23"/>
      <c r="E361" s="23"/>
      <c r="F361" s="14" t="str">
        <f>LEFT(Table33[[#This Row],[Account Description ]],5)</f>
        <v/>
      </c>
      <c r="G361" s="1"/>
      <c r="H361" s="1"/>
      <c r="I361" s="20"/>
      <c r="J361" s="1"/>
      <c r="K361" s="16"/>
      <c r="L361" s="16"/>
      <c r="M361" s="17">
        <f>Table33[[#This Row],[Debet]]</f>
        <v>0</v>
      </c>
      <c r="O361" s="3" t="s">
        <v>445</v>
      </c>
      <c r="P361" s="3" t="s">
        <v>444</v>
      </c>
      <c r="T361"/>
    </row>
    <row r="362" spans="1:20" x14ac:dyDescent="0.25">
      <c r="A362" s="11"/>
      <c r="B362" s="1"/>
      <c r="C362" s="13"/>
      <c r="D362" s="23"/>
      <c r="E362" s="23"/>
      <c r="F362" s="14" t="str">
        <f>LEFT(Table33[[#This Row],[Account Description ]],5)</f>
        <v/>
      </c>
      <c r="G362" s="1"/>
      <c r="H362" s="1"/>
      <c r="I362" s="20"/>
      <c r="J362" s="1"/>
      <c r="K362" s="16"/>
      <c r="L362" s="16"/>
      <c r="M362" s="17">
        <f>Table33[[#This Row],[Debet]]</f>
        <v>0</v>
      </c>
      <c r="T362"/>
    </row>
    <row r="363" spans="1:20" x14ac:dyDescent="0.25">
      <c r="A363" s="11"/>
      <c r="B363" s="1"/>
      <c r="C363" s="13"/>
      <c r="D363" s="23"/>
      <c r="E363" s="23"/>
      <c r="F363" s="14" t="str">
        <f>LEFT(Table33[[#This Row],[Account Description ]],5)</f>
        <v/>
      </c>
      <c r="G363" s="1"/>
      <c r="H363" s="1"/>
      <c r="I363" s="20"/>
      <c r="J363" s="1"/>
      <c r="K363" s="16"/>
      <c r="L363" s="16"/>
      <c r="M363" s="17">
        <f>Table33[[#This Row],[Debet]]</f>
        <v>0</v>
      </c>
      <c r="T363"/>
    </row>
    <row r="364" spans="1:20" x14ac:dyDescent="0.25">
      <c r="A364" s="11"/>
      <c r="B364" s="1"/>
      <c r="C364" s="13"/>
      <c r="D364" s="23"/>
      <c r="E364" s="23"/>
      <c r="F364" s="14" t="str">
        <f>LEFT(Table33[[#This Row],[Account Description ]],5)</f>
        <v/>
      </c>
      <c r="G364" s="1"/>
      <c r="H364" s="1"/>
      <c r="I364" s="20"/>
      <c r="J364" s="1"/>
      <c r="K364" s="16"/>
      <c r="L364" s="16"/>
      <c r="M364" s="17">
        <f>Table33[[#This Row],[Debet]]</f>
        <v>0</v>
      </c>
      <c r="T364"/>
    </row>
    <row r="365" spans="1:20" x14ac:dyDescent="0.25">
      <c r="A365" s="11"/>
      <c r="B365" s="1"/>
      <c r="C365" s="13"/>
      <c r="D365" s="23"/>
      <c r="E365" s="23"/>
      <c r="F365" s="14" t="str">
        <f>LEFT(Table33[[#This Row],[Account Description ]],5)</f>
        <v/>
      </c>
      <c r="G365" s="1"/>
      <c r="H365" s="1"/>
      <c r="I365" s="20"/>
      <c r="J365" s="1"/>
      <c r="K365" s="16"/>
      <c r="L365" s="16"/>
      <c r="M365" s="17">
        <f>Table33[[#This Row],[Debet]]</f>
        <v>0</v>
      </c>
      <c r="T365"/>
    </row>
    <row r="366" spans="1:20" x14ac:dyDescent="0.25">
      <c r="A366" s="11"/>
      <c r="B366" s="1"/>
      <c r="C366" s="13"/>
      <c r="D366" s="23"/>
      <c r="E366" s="23"/>
      <c r="F366" s="14" t="str">
        <f>LEFT(Table33[[#This Row],[Account Description ]],5)</f>
        <v/>
      </c>
      <c r="G366" s="1"/>
      <c r="H366" s="1"/>
      <c r="I366" s="20"/>
      <c r="J366" s="1"/>
      <c r="K366" s="16"/>
      <c r="L366" s="16"/>
      <c r="M366" s="17">
        <f>Table33[[#This Row],[Debet]]</f>
        <v>0</v>
      </c>
      <c r="T366"/>
    </row>
    <row r="367" spans="1:20" x14ac:dyDescent="0.25">
      <c r="A367" s="11"/>
      <c r="B367" s="1"/>
      <c r="C367" s="13"/>
      <c r="D367" s="23"/>
      <c r="E367" s="23"/>
      <c r="F367" s="14" t="str">
        <f>LEFT(Table33[[#This Row],[Account Description ]],5)</f>
        <v/>
      </c>
      <c r="G367" s="1"/>
      <c r="H367" s="1"/>
      <c r="I367" s="20"/>
      <c r="J367" s="1"/>
      <c r="K367" s="16"/>
      <c r="L367" s="16"/>
      <c r="M367" s="17">
        <f>Table33[[#This Row],[Debet]]</f>
        <v>0</v>
      </c>
      <c r="T367"/>
    </row>
    <row r="368" spans="1:20" x14ac:dyDescent="0.25">
      <c r="A368" s="11"/>
      <c r="B368" s="1"/>
      <c r="C368" s="13"/>
      <c r="D368" s="23"/>
      <c r="E368" s="23"/>
      <c r="F368" s="14" t="str">
        <f>LEFT(Table33[[#This Row],[Account Description ]],5)</f>
        <v/>
      </c>
      <c r="G368" s="1"/>
      <c r="H368" s="1"/>
      <c r="I368" s="20"/>
      <c r="J368" s="1"/>
      <c r="K368" s="16"/>
      <c r="L368" s="16"/>
      <c r="M368" s="17">
        <f>Table33[[#This Row],[Debet]]</f>
        <v>0</v>
      </c>
      <c r="T368"/>
    </row>
    <row r="369" spans="1:20" x14ac:dyDescent="0.25">
      <c r="A369" s="11"/>
      <c r="B369" s="1"/>
      <c r="C369" s="13"/>
      <c r="D369" s="23"/>
      <c r="E369" s="23"/>
      <c r="F369" s="14" t="str">
        <f>LEFT(Table33[[#This Row],[Account Description ]],5)</f>
        <v/>
      </c>
      <c r="G369" s="1"/>
      <c r="H369" s="1"/>
      <c r="I369" s="20"/>
      <c r="J369" s="1"/>
      <c r="K369" s="16"/>
      <c r="L369" s="16"/>
      <c r="M369" s="17">
        <f>Table33[[#This Row],[Debet]]</f>
        <v>0</v>
      </c>
      <c r="T369"/>
    </row>
    <row r="370" spans="1:20" x14ac:dyDescent="0.25">
      <c r="A370" s="11"/>
      <c r="B370" s="1"/>
      <c r="C370" s="13"/>
      <c r="D370" s="23"/>
      <c r="E370" s="23"/>
      <c r="F370" s="14" t="str">
        <f>LEFT(Table33[[#This Row],[Account Description ]],5)</f>
        <v/>
      </c>
      <c r="G370" s="1"/>
      <c r="H370" s="1"/>
      <c r="I370" s="20"/>
      <c r="J370" s="1"/>
      <c r="K370" s="16"/>
      <c r="L370" s="16"/>
      <c r="M370" s="17">
        <f>Table33[[#This Row],[Debet]]</f>
        <v>0</v>
      </c>
      <c r="T370"/>
    </row>
    <row r="371" spans="1:20" x14ac:dyDescent="0.25">
      <c r="A371" s="11"/>
      <c r="B371" s="1"/>
      <c r="C371" s="13"/>
      <c r="D371" s="23"/>
      <c r="E371" s="23"/>
      <c r="F371" s="14" t="str">
        <f>LEFT(Table33[[#This Row],[Account Description ]],5)</f>
        <v/>
      </c>
      <c r="G371" s="1"/>
      <c r="H371" s="1"/>
      <c r="I371" s="20"/>
      <c r="J371" s="1"/>
      <c r="K371" s="16"/>
      <c r="L371" s="16"/>
      <c r="M371" s="17">
        <f>Table33[[#This Row],[Debet]]</f>
        <v>0</v>
      </c>
      <c r="T371"/>
    </row>
    <row r="372" spans="1:20" x14ac:dyDescent="0.25">
      <c r="A372" s="11"/>
      <c r="B372" s="1"/>
      <c r="C372" s="13"/>
      <c r="D372" s="23"/>
      <c r="E372" s="23"/>
      <c r="F372" s="14" t="str">
        <f>LEFT(Table33[[#This Row],[Account Description ]],5)</f>
        <v/>
      </c>
      <c r="G372" s="1"/>
      <c r="H372" s="1"/>
      <c r="I372" s="20"/>
      <c r="J372" s="1"/>
      <c r="K372" s="16"/>
      <c r="L372" s="16"/>
      <c r="M372" s="17">
        <f>Table33[[#This Row],[Debet]]</f>
        <v>0</v>
      </c>
      <c r="T372"/>
    </row>
    <row r="373" spans="1:20" x14ac:dyDescent="0.25">
      <c r="A373" s="11"/>
      <c r="B373" s="1"/>
      <c r="C373" s="13"/>
      <c r="D373" s="23"/>
      <c r="E373" s="23"/>
      <c r="F373" s="14" t="str">
        <f>LEFT(Table33[[#This Row],[Account Description ]],5)</f>
        <v/>
      </c>
      <c r="G373" s="1"/>
      <c r="H373" s="1"/>
      <c r="I373" s="20"/>
      <c r="J373" s="1"/>
      <c r="K373" s="16"/>
      <c r="L373" s="16"/>
      <c r="M373" s="17">
        <f>Table33[[#This Row],[Debet]]</f>
        <v>0</v>
      </c>
      <c r="T373"/>
    </row>
    <row r="374" spans="1:20" x14ac:dyDescent="0.25">
      <c r="A374" s="11"/>
      <c r="B374" s="1"/>
      <c r="C374" s="13"/>
      <c r="D374" s="23"/>
      <c r="E374" s="23"/>
      <c r="F374" s="14" t="str">
        <f>LEFT(Table33[[#This Row],[Account Description ]],5)</f>
        <v/>
      </c>
      <c r="G374" s="1"/>
      <c r="H374" s="1"/>
      <c r="I374" s="20"/>
      <c r="J374" s="1"/>
      <c r="K374" s="16"/>
      <c r="L374" s="16"/>
      <c r="M374" s="17">
        <f>Table33[[#This Row],[Debet]]</f>
        <v>0</v>
      </c>
      <c r="T374"/>
    </row>
    <row r="375" spans="1:20" x14ac:dyDescent="0.25">
      <c r="A375" s="11"/>
      <c r="B375" s="1"/>
      <c r="C375" s="13"/>
      <c r="D375" s="23"/>
      <c r="E375" s="23"/>
      <c r="F375" s="14" t="str">
        <f>LEFT(Table33[[#This Row],[Account Description ]],5)</f>
        <v/>
      </c>
      <c r="G375" s="1"/>
      <c r="H375" s="1"/>
      <c r="I375" s="20"/>
      <c r="J375" s="1"/>
      <c r="K375" s="16"/>
      <c r="L375" s="16"/>
      <c r="M375" s="17">
        <f>Table33[[#This Row],[Debet]]</f>
        <v>0</v>
      </c>
      <c r="T375"/>
    </row>
    <row r="376" spans="1:20" x14ac:dyDescent="0.25">
      <c r="A376" s="11"/>
      <c r="B376" s="1"/>
      <c r="C376" s="13"/>
      <c r="D376" s="23"/>
      <c r="E376" s="23"/>
      <c r="F376" s="14" t="str">
        <f>LEFT(Table33[[#This Row],[Account Description ]],5)</f>
        <v/>
      </c>
      <c r="G376" s="1"/>
      <c r="H376" s="1"/>
      <c r="I376" s="20"/>
      <c r="J376" s="1"/>
      <c r="K376" s="16"/>
      <c r="L376" s="16"/>
      <c r="M376" s="17">
        <f>Table33[[#This Row],[Debet]]</f>
        <v>0</v>
      </c>
      <c r="T376"/>
    </row>
    <row r="377" spans="1:20" x14ac:dyDescent="0.25">
      <c r="A377" s="11"/>
      <c r="B377" s="1"/>
      <c r="C377" s="13"/>
      <c r="D377" s="23"/>
      <c r="E377" s="23"/>
      <c r="F377" s="14" t="str">
        <f>LEFT(Table33[[#This Row],[Account Description ]],5)</f>
        <v/>
      </c>
      <c r="G377" s="1"/>
      <c r="H377" s="1"/>
      <c r="I377" s="20"/>
      <c r="J377" s="1"/>
      <c r="K377" s="16"/>
      <c r="L377" s="16"/>
      <c r="M377" s="17">
        <f>Table33[[#This Row],[Debet]]</f>
        <v>0</v>
      </c>
      <c r="T377"/>
    </row>
    <row r="378" spans="1:20" x14ac:dyDescent="0.25">
      <c r="A378" s="11"/>
      <c r="B378" s="1"/>
      <c r="C378" s="13"/>
      <c r="D378" s="23"/>
      <c r="E378" s="23"/>
      <c r="F378" s="14" t="str">
        <f>LEFT(Table33[[#This Row],[Account Description ]],5)</f>
        <v/>
      </c>
      <c r="G378" s="1"/>
      <c r="H378" s="1"/>
      <c r="I378" s="20"/>
      <c r="J378" s="1"/>
      <c r="K378" s="16"/>
      <c r="L378" s="16"/>
      <c r="M378" s="17">
        <f>Table33[[#This Row],[Debet]]</f>
        <v>0</v>
      </c>
      <c r="T378"/>
    </row>
    <row r="379" spans="1:20" x14ac:dyDescent="0.25">
      <c r="A379" s="11"/>
      <c r="B379" s="1"/>
      <c r="C379" s="13"/>
      <c r="D379" s="23"/>
      <c r="E379" s="23"/>
      <c r="F379" s="14" t="str">
        <f>LEFT(Table33[[#This Row],[Account Description ]],5)</f>
        <v/>
      </c>
      <c r="G379" s="1"/>
      <c r="H379" s="1"/>
      <c r="I379" s="20"/>
      <c r="J379" s="1"/>
      <c r="K379" s="16"/>
      <c r="L379" s="16"/>
      <c r="M379" s="17">
        <f>Table33[[#This Row],[Debet]]</f>
        <v>0</v>
      </c>
      <c r="T379"/>
    </row>
    <row r="380" spans="1:20" x14ac:dyDescent="0.25">
      <c r="A380" s="11"/>
      <c r="B380" s="1"/>
      <c r="C380" s="13"/>
      <c r="D380" s="23"/>
      <c r="E380" s="23"/>
      <c r="F380" s="14" t="str">
        <f>LEFT(Table33[[#This Row],[Account Description ]],5)</f>
        <v/>
      </c>
      <c r="G380" s="1"/>
      <c r="H380" s="1"/>
      <c r="I380" s="20"/>
      <c r="J380" s="1"/>
      <c r="K380" s="16"/>
      <c r="L380" s="16"/>
      <c r="M380" s="17">
        <f>Table33[[#This Row],[Debet]]</f>
        <v>0</v>
      </c>
      <c r="T380"/>
    </row>
    <row r="381" spans="1:20" x14ac:dyDescent="0.25">
      <c r="A381" s="11"/>
      <c r="B381" s="1"/>
      <c r="C381" s="13"/>
      <c r="D381" s="23"/>
      <c r="E381" s="23"/>
      <c r="F381" s="14" t="str">
        <f>LEFT(Table33[[#This Row],[Account Description ]],5)</f>
        <v/>
      </c>
      <c r="G381" s="1"/>
      <c r="H381" s="1"/>
      <c r="I381" s="20"/>
      <c r="J381" s="1"/>
      <c r="K381" s="16"/>
      <c r="L381" s="16"/>
      <c r="M381" s="17">
        <f>Table33[[#This Row],[Debet]]</f>
        <v>0</v>
      </c>
      <c r="T381"/>
    </row>
    <row r="382" spans="1:20" x14ac:dyDescent="0.25">
      <c r="A382" s="11"/>
      <c r="B382" s="1"/>
      <c r="C382" s="13"/>
      <c r="D382" s="23"/>
      <c r="E382" s="23"/>
      <c r="F382" s="14" t="str">
        <f>LEFT(Table33[[#This Row],[Account Description ]],5)</f>
        <v/>
      </c>
      <c r="G382" s="1"/>
      <c r="H382" s="1"/>
      <c r="I382" s="20"/>
      <c r="J382" s="1"/>
      <c r="K382" s="16"/>
      <c r="L382" s="16"/>
      <c r="M382" s="17">
        <f>Table33[[#This Row],[Debet]]</f>
        <v>0</v>
      </c>
      <c r="T382"/>
    </row>
    <row r="383" spans="1:20" x14ac:dyDescent="0.25">
      <c r="A383" s="11"/>
      <c r="B383" s="1"/>
      <c r="C383" s="13"/>
      <c r="D383" s="23"/>
      <c r="E383" s="23"/>
      <c r="F383" s="14" t="str">
        <f>LEFT(Table33[[#This Row],[Account Description ]],5)</f>
        <v/>
      </c>
      <c r="G383" s="1"/>
      <c r="H383" s="1"/>
      <c r="I383" s="20"/>
      <c r="J383" s="1"/>
      <c r="K383" s="16"/>
      <c r="L383" s="16"/>
      <c r="M383" s="17">
        <f>Table33[[#This Row],[Debet]]</f>
        <v>0</v>
      </c>
      <c r="T383"/>
    </row>
    <row r="384" spans="1:20" x14ac:dyDescent="0.25">
      <c r="A384" s="11"/>
      <c r="B384" s="1"/>
      <c r="C384" s="13"/>
      <c r="D384" s="23"/>
      <c r="E384" s="23"/>
      <c r="F384" s="14" t="str">
        <f>LEFT(Table33[[#This Row],[Account Description ]],5)</f>
        <v/>
      </c>
      <c r="G384" s="1"/>
      <c r="H384" s="1"/>
      <c r="I384" s="20"/>
      <c r="J384" s="1"/>
      <c r="K384" s="16"/>
      <c r="L384" s="16"/>
      <c r="M384" s="17">
        <f>Table33[[#This Row],[Debet]]</f>
        <v>0</v>
      </c>
      <c r="T384"/>
    </row>
    <row r="385" spans="1:20" x14ac:dyDescent="0.25">
      <c r="A385" s="11"/>
      <c r="B385" s="1"/>
      <c r="C385" s="13"/>
      <c r="D385" s="23"/>
      <c r="E385" s="23"/>
      <c r="F385" s="14" t="str">
        <f>LEFT(Table33[[#This Row],[Account Description ]],5)</f>
        <v/>
      </c>
      <c r="G385" s="1"/>
      <c r="H385" s="1"/>
      <c r="I385" s="20"/>
      <c r="J385" s="1"/>
      <c r="K385" s="16"/>
      <c r="L385" s="16"/>
      <c r="M385" s="17">
        <f>Table33[[#This Row],[Debet]]</f>
        <v>0</v>
      </c>
      <c r="T385"/>
    </row>
    <row r="386" spans="1:20" x14ac:dyDescent="0.25">
      <c r="A386" s="11"/>
      <c r="B386" s="1"/>
      <c r="C386" s="13"/>
      <c r="D386" s="23"/>
      <c r="E386" s="23"/>
      <c r="F386" s="14" t="str">
        <f>LEFT(Table33[[#This Row],[Account Description ]],5)</f>
        <v/>
      </c>
      <c r="G386" s="1"/>
      <c r="H386" s="1"/>
      <c r="I386" s="20"/>
      <c r="J386" s="1"/>
      <c r="K386" s="16"/>
      <c r="L386" s="16"/>
      <c r="M386" s="17">
        <f>Table33[[#This Row],[Debet]]</f>
        <v>0</v>
      </c>
      <c r="T386"/>
    </row>
    <row r="387" spans="1:20" x14ac:dyDescent="0.25">
      <c r="A387" s="11"/>
      <c r="B387" s="1"/>
      <c r="C387" s="13"/>
      <c r="D387" s="23"/>
      <c r="E387" s="23"/>
      <c r="F387" s="14" t="str">
        <f>LEFT(Table33[[#This Row],[Account Description ]],5)</f>
        <v/>
      </c>
      <c r="G387" s="1"/>
      <c r="H387" s="1"/>
      <c r="I387" s="20"/>
      <c r="J387" s="1"/>
      <c r="K387" s="16"/>
      <c r="L387" s="16"/>
      <c r="M387" s="17">
        <f>Table33[[#This Row],[Debet]]</f>
        <v>0</v>
      </c>
      <c r="T387"/>
    </row>
    <row r="388" spans="1:20" x14ac:dyDescent="0.25">
      <c r="A388" s="11"/>
      <c r="B388" s="1"/>
      <c r="C388" s="13"/>
      <c r="D388" s="23"/>
      <c r="E388" s="23"/>
      <c r="F388" s="14" t="str">
        <f>LEFT(Table33[[#This Row],[Account Description ]],5)</f>
        <v/>
      </c>
      <c r="G388" s="1"/>
      <c r="H388" s="1"/>
      <c r="I388" s="20"/>
      <c r="J388" s="1"/>
      <c r="K388" s="16"/>
      <c r="L388" s="16"/>
      <c r="M388" s="17">
        <f>Table33[[#This Row],[Debet]]</f>
        <v>0</v>
      </c>
      <c r="T388"/>
    </row>
    <row r="389" spans="1:20" x14ac:dyDescent="0.25">
      <c r="A389" s="11"/>
      <c r="B389" s="1"/>
      <c r="C389" s="13"/>
      <c r="D389" s="23"/>
      <c r="E389" s="23"/>
      <c r="F389" s="14" t="str">
        <f>LEFT(Table33[[#This Row],[Account Description ]],5)</f>
        <v/>
      </c>
      <c r="G389" s="1"/>
      <c r="H389" s="1"/>
      <c r="I389" s="20"/>
      <c r="J389" s="1"/>
      <c r="K389" s="16"/>
      <c r="L389" s="16"/>
      <c r="M389" s="17">
        <f>Table33[[#This Row],[Debet]]</f>
        <v>0</v>
      </c>
      <c r="T389"/>
    </row>
    <row r="390" spans="1:20" x14ac:dyDescent="0.25">
      <c r="A390" s="11"/>
      <c r="B390" s="1"/>
      <c r="C390" s="13"/>
      <c r="D390" s="23"/>
      <c r="E390" s="23"/>
      <c r="F390" s="14" t="str">
        <f>LEFT(Table33[[#This Row],[Account Description ]],5)</f>
        <v/>
      </c>
      <c r="G390" s="1"/>
      <c r="H390" s="1"/>
      <c r="I390" s="20"/>
      <c r="J390" s="1"/>
      <c r="K390" s="16"/>
      <c r="L390" s="16"/>
      <c r="M390" s="17">
        <f>Table33[[#This Row],[Debet]]</f>
        <v>0</v>
      </c>
      <c r="T390"/>
    </row>
    <row r="391" spans="1:20" x14ac:dyDescent="0.25">
      <c r="A391" s="11"/>
      <c r="B391" s="1"/>
      <c r="C391" s="13"/>
      <c r="D391" s="23"/>
      <c r="E391" s="23"/>
      <c r="F391" s="14" t="str">
        <f>LEFT(Table33[[#This Row],[Account Description ]],5)</f>
        <v/>
      </c>
      <c r="G391" s="1"/>
      <c r="H391" s="1"/>
      <c r="I391" s="20"/>
      <c r="J391" s="1"/>
      <c r="K391" s="16"/>
      <c r="L391" s="16"/>
      <c r="M391" s="17">
        <f>Table33[[#This Row],[Debet]]</f>
        <v>0</v>
      </c>
      <c r="T391"/>
    </row>
    <row r="392" spans="1:20" x14ac:dyDescent="0.25">
      <c r="A392" s="11"/>
      <c r="B392" s="1"/>
      <c r="C392" s="13"/>
      <c r="D392" s="23"/>
      <c r="E392" s="23"/>
      <c r="F392" s="14" t="str">
        <f>LEFT(Table33[[#This Row],[Account Description ]],5)</f>
        <v/>
      </c>
      <c r="G392" s="1"/>
      <c r="H392" s="1"/>
      <c r="I392" s="20"/>
      <c r="J392" s="1"/>
      <c r="K392" s="16"/>
      <c r="L392" s="16"/>
      <c r="M392" s="17">
        <f>Table33[[#This Row],[Debet]]</f>
        <v>0</v>
      </c>
      <c r="T392"/>
    </row>
    <row r="393" spans="1:20" x14ac:dyDescent="0.25">
      <c r="A393" s="11"/>
      <c r="B393" s="1"/>
      <c r="C393" s="13"/>
      <c r="D393" s="23"/>
      <c r="E393" s="23"/>
      <c r="F393" s="14" t="str">
        <f>LEFT(Table33[[#This Row],[Account Description ]],5)</f>
        <v/>
      </c>
      <c r="G393" s="1"/>
      <c r="H393" s="1"/>
      <c r="I393" s="20"/>
      <c r="J393" s="1"/>
      <c r="K393" s="16"/>
      <c r="L393" s="16"/>
      <c r="M393" s="17">
        <f>Table33[[#This Row],[Debet]]</f>
        <v>0</v>
      </c>
      <c r="T393"/>
    </row>
    <row r="394" spans="1:20" x14ac:dyDescent="0.25">
      <c r="A394" s="11"/>
      <c r="B394" s="1"/>
      <c r="C394" s="13"/>
      <c r="D394" s="23"/>
      <c r="E394" s="23"/>
      <c r="F394" s="14" t="str">
        <f>LEFT(Table33[[#This Row],[Account Description ]],5)</f>
        <v/>
      </c>
      <c r="G394" s="1"/>
      <c r="H394" s="1"/>
      <c r="I394" s="20"/>
      <c r="J394" s="1"/>
      <c r="K394" s="16"/>
      <c r="L394" s="16"/>
      <c r="M394" s="17">
        <f>Table33[[#This Row],[Debet]]</f>
        <v>0</v>
      </c>
      <c r="T394"/>
    </row>
    <row r="395" spans="1:20" x14ac:dyDescent="0.25">
      <c r="A395" s="11"/>
      <c r="B395" s="1"/>
      <c r="C395" s="13"/>
      <c r="D395" s="23"/>
      <c r="E395" s="23"/>
      <c r="F395" s="14" t="str">
        <f>LEFT(Table33[[#This Row],[Account Description ]],5)</f>
        <v/>
      </c>
      <c r="G395" s="1"/>
      <c r="H395" s="1"/>
      <c r="I395" s="20"/>
      <c r="J395" s="1"/>
      <c r="K395" s="16"/>
      <c r="L395" s="16"/>
      <c r="M395" s="17">
        <f>Table33[[#This Row],[Debet]]</f>
        <v>0</v>
      </c>
      <c r="T395"/>
    </row>
    <row r="396" spans="1:20" x14ac:dyDescent="0.25">
      <c r="A396" s="11"/>
      <c r="B396" s="1"/>
      <c r="C396" s="13"/>
      <c r="D396" s="23"/>
      <c r="E396" s="23"/>
      <c r="F396" s="14" t="str">
        <f>LEFT(Table33[[#This Row],[Account Description ]],5)</f>
        <v/>
      </c>
      <c r="G396" s="1"/>
      <c r="H396" s="1"/>
      <c r="I396" s="20"/>
      <c r="J396" s="1"/>
      <c r="K396" s="16"/>
      <c r="L396" s="16"/>
      <c r="M396" s="17">
        <f>Table33[[#This Row],[Debet]]</f>
        <v>0</v>
      </c>
      <c r="T396"/>
    </row>
    <row r="397" spans="1:20" x14ac:dyDescent="0.25">
      <c r="A397" s="11"/>
      <c r="B397" s="1"/>
      <c r="C397" s="13"/>
      <c r="D397" s="23"/>
      <c r="E397" s="23"/>
      <c r="F397" s="14" t="str">
        <f>LEFT(Table33[[#This Row],[Account Description ]],5)</f>
        <v/>
      </c>
      <c r="G397" s="1"/>
      <c r="H397" s="1"/>
      <c r="I397" s="20"/>
      <c r="J397" s="1"/>
      <c r="K397" s="16"/>
      <c r="L397" s="16"/>
      <c r="M397" s="17">
        <f>Table33[[#This Row],[Debet]]</f>
        <v>0</v>
      </c>
      <c r="T397"/>
    </row>
    <row r="398" spans="1:20" x14ac:dyDescent="0.25">
      <c r="A398" s="11"/>
      <c r="B398" s="1"/>
      <c r="C398" s="13"/>
      <c r="D398" s="23"/>
      <c r="E398" s="23"/>
      <c r="F398" s="14" t="str">
        <f>LEFT(Table33[[#This Row],[Account Description ]],5)</f>
        <v/>
      </c>
      <c r="G398" s="1"/>
      <c r="H398" s="1"/>
      <c r="I398" s="20"/>
      <c r="J398" s="1"/>
      <c r="K398" s="16"/>
      <c r="L398" s="16"/>
      <c r="M398" s="17">
        <f>Table33[[#This Row],[Debet]]</f>
        <v>0</v>
      </c>
      <c r="T398"/>
    </row>
    <row r="399" spans="1:20" x14ac:dyDescent="0.25">
      <c r="A399" s="11"/>
      <c r="B399" s="1"/>
      <c r="C399" s="13"/>
      <c r="D399" s="23"/>
      <c r="E399" s="23"/>
      <c r="F399" s="14" t="str">
        <f>LEFT(Table33[[#This Row],[Account Description ]],5)</f>
        <v/>
      </c>
      <c r="G399" s="1"/>
      <c r="H399" s="1"/>
      <c r="I399" s="20"/>
      <c r="J399" s="1"/>
      <c r="K399" s="16"/>
      <c r="L399" s="16"/>
      <c r="M399" s="17">
        <f>Table33[[#This Row],[Debet]]</f>
        <v>0</v>
      </c>
      <c r="T399"/>
    </row>
    <row r="400" spans="1:20" x14ac:dyDescent="0.25">
      <c r="A400" s="11"/>
      <c r="B400" s="1"/>
      <c r="C400" s="13"/>
      <c r="D400" s="23"/>
      <c r="E400" s="23"/>
      <c r="F400" s="14" t="str">
        <f>LEFT(Table33[[#This Row],[Account Description ]],5)</f>
        <v/>
      </c>
      <c r="G400" s="1"/>
      <c r="H400" s="1"/>
      <c r="I400" s="20"/>
      <c r="J400" s="1"/>
      <c r="K400" s="16"/>
      <c r="L400" s="16"/>
      <c r="M400" s="17">
        <f>Table33[[#This Row],[Debet]]</f>
        <v>0</v>
      </c>
      <c r="T400"/>
    </row>
    <row r="401" spans="1:20" x14ac:dyDescent="0.25">
      <c r="A401" s="11"/>
      <c r="B401" s="1"/>
      <c r="C401" s="13"/>
      <c r="D401" s="23"/>
      <c r="E401" s="23"/>
      <c r="F401" s="14" t="str">
        <f>LEFT(Table33[[#This Row],[Account Description ]],5)</f>
        <v/>
      </c>
      <c r="G401" s="1"/>
      <c r="H401" s="1"/>
      <c r="I401" s="20"/>
      <c r="J401" s="1"/>
      <c r="K401" s="16"/>
      <c r="L401" s="16"/>
      <c r="M401" s="17">
        <f>Table33[[#This Row],[Debet]]</f>
        <v>0</v>
      </c>
      <c r="T401"/>
    </row>
    <row r="402" spans="1:20" x14ac:dyDescent="0.25">
      <c r="A402" s="11"/>
      <c r="B402" s="1"/>
      <c r="C402" s="13"/>
      <c r="D402" s="23"/>
      <c r="E402" s="23"/>
      <c r="F402" s="14" t="str">
        <f>LEFT(Table33[[#This Row],[Account Description ]],5)</f>
        <v/>
      </c>
      <c r="G402" s="1"/>
      <c r="H402" s="1"/>
      <c r="I402" s="20"/>
      <c r="J402" s="1"/>
      <c r="K402" s="16"/>
      <c r="L402" s="16"/>
      <c r="M402" s="17">
        <f>Table33[[#This Row],[Debet]]</f>
        <v>0</v>
      </c>
      <c r="T402"/>
    </row>
    <row r="403" spans="1:20" x14ac:dyDescent="0.25">
      <c r="A403" s="11"/>
      <c r="B403" s="1"/>
      <c r="C403" s="13"/>
      <c r="D403" s="23"/>
      <c r="E403" s="23"/>
      <c r="F403" s="14" t="str">
        <f>LEFT(Table33[[#This Row],[Account Description ]],5)</f>
        <v/>
      </c>
      <c r="G403" s="1"/>
      <c r="H403" s="1"/>
      <c r="I403" s="20"/>
      <c r="J403" s="1"/>
      <c r="K403" s="16"/>
      <c r="L403" s="16"/>
      <c r="M403" s="17">
        <f>Table33[[#This Row],[Debet]]</f>
        <v>0</v>
      </c>
      <c r="T403"/>
    </row>
    <row r="404" spans="1:20" x14ac:dyDescent="0.25">
      <c r="A404" s="11"/>
      <c r="B404" s="1"/>
      <c r="C404" s="13"/>
      <c r="D404" s="23"/>
      <c r="E404" s="23"/>
      <c r="F404" s="14" t="str">
        <f>LEFT(Table33[[#This Row],[Account Description ]],5)</f>
        <v/>
      </c>
      <c r="G404" s="1"/>
      <c r="H404" s="1"/>
      <c r="I404" s="20"/>
      <c r="J404" s="1"/>
      <c r="K404" s="16"/>
      <c r="L404" s="16"/>
      <c r="M404" s="17">
        <f>Table33[[#This Row],[Debet]]</f>
        <v>0</v>
      </c>
      <c r="T404"/>
    </row>
    <row r="405" spans="1:20" x14ac:dyDescent="0.25">
      <c r="A405" s="11"/>
      <c r="B405" s="1"/>
      <c r="C405" s="13"/>
      <c r="D405" s="23"/>
      <c r="E405" s="23"/>
      <c r="F405" s="14" t="str">
        <f>LEFT(Table33[[#This Row],[Account Description ]],5)</f>
        <v/>
      </c>
      <c r="G405" s="1"/>
      <c r="H405" s="1"/>
      <c r="I405" s="20"/>
      <c r="J405" s="1"/>
      <c r="K405" s="16"/>
      <c r="L405" s="16"/>
      <c r="M405" s="17">
        <f>Table33[[#This Row],[Debet]]</f>
        <v>0</v>
      </c>
      <c r="T405"/>
    </row>
    <row r="406" spans="1:20" x14ac:dyDescent="0.25">
      <c r="A406" s="11"/>
      <c r="B406" s="1"/>
      <c r="C406" s="13"/>
      <c r="D406" s="23"/>
      <c r="E406" s="23"/>
      <c r="F406" s="14" t="str">
        <f>LEFT(Table33[[#This Row],[Account Description ]],5)</f>
        <v/>
      </c>
      <c r="G406" s="1"/>
      <c r="H406" s="1"/>
      <c r="I406" s="20"/>
      <c r="J406" s="1"/>
      <c r="K406" s="16"/>
      <c r="L406" s="16"/>
      <c r="M406" s="17">
        <f>Table33[[#This Row],[Debet]]</f>
        <v>0</v>
      </c>
      <c r="T406"/>
    </row>
    <row r="407" spans="1:20" x14ac:dyDescent="0.25">
      <c r="A407" s="11"/>
      <c r="B407" s="1"/>
      <c r="C407" s="13"/>
      <c r="D407" s="23"/>
      <c r="E407" s="23"/>
      <c r="F407" s="14" t="str">
        <f>LEFT(Table33[[#This Row],[Account Description ]],5)</f>
        <v/>
      </c>
      <c r="G407" s="1"/>
      <c r="H407" s="1"/>
      <c r="I407" s="20"/>
      <c r="J407" s="1"/>
      <c r="K407" s="16"/>
      <c r="L407" s="16"/>
      <c r="M407" s="17">
        <f>Table33[[#This Row],[Debet]]</f>
        <v>0</v>
      </c>
      <c r="T407"/>
    </row>
    <row r="408" spans="1:20" x14ac:dyDescent="0.25">
      <c r="A408" s="11"/>
      <c r="B408" s="1"/>
      <c r="C408" s="13"/>
      <c r="D408" s="23"/>
      <c r="E408" s="23"/>
      <c r="F408" s="14" t="str">
        <f>LEFT(Table33[[#This Row],[Account Description ]],5)</f>
        <v/>
      </c>
      <c r="G408" s="1"/>
      <c r="H408" s="1"/>
      <c r="I408" s="20"/>
      <c r="J408" s="1"/>
      <c r="K408" s="16"/>
      <c r="L408" s="16"/>
      <c r="M408" s="17">
        <f>Table33[[#This Row],[Debet]]</f>
        <v>0</v>
      </c>
      <c r="T408"/>
    </row>
    <row r="409" spans="1:20" x14ac:dyDescent="0.25">
      <c r="A409" s="11"/>
      <c r="B409" s="1"/>
      <c r="C409" s="13"/>
      <c r="D409" s="23"/>
      <c r="E409" s="23"/>
      <c r="F409" s="14" t="str">
        <f>LEFT(Table33[[#This Row],[Account Description ]],5)</f>
        <v/>
      </c>
      <c r="G409" s="1"/>
      <c r="H409" s="1"/>
      <c r="I409" s="20"/>
      <c r="J409" s="1"/>
      <c r="K409" s="16"/>
      <c r="L409" s="16"/>
      <c r="M409" s="17">
        <f>Table33[[#This Row],[Debet]]</f>
        <v>0</v>
      </c>
      <c r="T409"/>
    </row>
    <row r="410" spans="1:20" x14ac:dyDescent="0.25">
      <c r="A410" s="11"/>
      <c r="B410" s="1"/>
      <c r="C410" s="13"/>
      <c r="D410" s="23"/>
      <c r="E410" s="23"/>
      <c r="F410" s="14" t="str">
        <f>LEFT(Table33[[#This Row],[Account Description ]],5)</f>
        <v/>
      </c>
      <c r="G410" s="1"/>
      <c r="H410" s="1"/>
      <c r="I410" s="20"/>
      <c r="J410" s="1"/>
      <c r="K410" s="16"/>
      <c r="L410" s="16"/>
      <c r="M410" s="17">
        <f>Table33[[#This Row],[Debet]]</f>
        <v>0</v>
      </c>
      <c r="T410"/>
    </row>
    <row r="411" spans="1:20" x14ac:dyDescent="0.25">
      <c r="A411" s="11"/>
      <c r="B411" s="1"/>
      <c r="C411" s="13"/>
      <c r="D411" s="23"/>
      <c r="E411" s="23"/>
      <c r="F411" s="14" t="str">
        <f>LEFT(Table33[[#This Row],[Account Description ]],5)</f>
        <v/>
      </c>
      <c r="G411" s="1"/>
      <c r="H411" s="1"/>
      <c r="I411" s="20"/>
      <c r="J411" s="1"/>
      <c r="K411" s="16"/>
      <c r="L411" s="16"/>
      <c r="M411" s="17">
        <f>Table33[[#This Row],[Debet]]</f>
        <v>0</v>
      </c>
      <c r="T411"/>
    </row>
    <row r="412" spans="1:20" x14ac:dyDescent="0.25">
      <c r="A412" s="11"/>
      <c r="B412" s="1"/>
      <c r="C412" s="13"/>
      <c r="D412" s="23"/>
      <c r="E412" s="23"/>
      <c r="F412" s="14" t="str">
        <f>LEFT(Table33[[#This Row],[Account Description ]],5)</f>
        <v/>
      </c>
      <c r="G412" s="1"/>
      <c r="H412" s="1"/>
      <c r="I412" s="20"/>
      <c r="J412" s="1"/>
      <c r="K412" s="16"/>
      <c r="L412" s="16"/>
      <c r="M412" s="17">
        <f>Table33[[#This Row],[Debet]]</f>
        <v>0</v>
      </c>
      <c r="T412"/>
    </row>
    <row r="413" spans="1:20" x14ac:dyDescent="0.25">
      <c r="A413" s="11"/>
      <c r="B413" s="1"/>
      <c r="C413" s="13"/>
      <c r="D413" s="23"/>
      <c r="E413" s="23"/>
      <c r="F413" s="14" t="str">
        <f>LEFT(Table33[[#This Row],[Account Description ]],5)</f>
        <v/>
      </c>
      <c r="G413" s="1"/>
      <c r="H413" s="1"/>
      <c r="I413" s="20"/>
      <c r="J413" s="1"/>
      <c r="K413" s="16"/>
      <c r="L413" s="16"/>
      <c r="M413" s="17">
        <f>Table33[[#This Row],[Debet]]</f>
        <v>0</v>
      </c>
      <c r="T413"/>
    </row>
    <row r="414" spans="1:20" x14ac:dyDescent="0.25">
      <c r="A414" s="11"/>
      <c r="B414" s="1"/>
      <c r="C414" s="13"/>
      <c r="D414" s="23"/>
      <c r="E414" s="23"/>
      <c r="F414" s="14" t="str">
        <f>LEFT(Table33[[#This Row],[Account Description ]],5)</f>
        <v/>
      </c>
      <c r="G414" s="1"/>
      <c r="H414" s="1"/>
      <c r="I414" s="20"/>
      <c r="J414" s="1"/>
      <c r="K414" s="16"/>
      <c r="L414" s="16"/>
      <c r="M414" s="17">
        <f>Table33[[#This Row],[Debet]]</f>
        <v>0</v>
      </c>
      <c r="T414"/>
    </row>
    <row r="415" spans="1:20" x14ac:dyDescent="0.25">
      <c r="A415" s="11"/>
      <c r="B415" s="1"/>
      <c r="C415" s="13"/>
      <c r="D415" s="23"/>
      <c r="E415" s="23"/>
      <c r="F415" s="14" t="str">
        <f>LEFT(Table33[[#This Row],[Account Description ]],5)</f>
        <v/>
      </c>
      <c r="G415" s="1"/>
      <c r="H415" s="1"/>
      <c r="I415" s="20"/>
      <c r="J415" s="1"/>
      <c r="K415" s="16"/>
      <c r="L415" s="16"/>
      <c r="M415" s="17">
        <f>Table33[[#This Row],[Debet]]</f>
        <v>0</v>
      </c>
      <c r="T415"/>
    </row>
    <row r="416" spans="1:20" x14ac:dyDescent="0.25">
      <c r="A416" s="11"/>
      <c r="B416" s="1"/>
      <c r="C416" s="13"/>
      <c r="D416" s="23"/>
      <c r="E416" s="23"/>
      <c r="F416" s="14" t="str">
        <f>LEFT(Table33[[#This Row],[Account Description ]],5)</f>
        <v/>
      </c>
      <c r="G416" s="1"/>
      <c r="H416" s="1"/>
      <c r="I416" s="20"/>
      <c r="J416" s="1"/>
      <c r="K416" s="16"/>
      <c r="L416" s="16"/>
      <c r="M416" s="17">
        <f>Table33[[#This Row],[Debet]]</f>
        <v>0</v>
      </c>
      <c r="T416"/>
    </row>
    <row r="417" spans="1:20" x14ac:dyDescent="0.25">
      <c r="A417" s="11"/>
      <c r="B417" s="1"/>
      <c r="C417" s="13"/>
      <c r="D417" s="23"/>
      <c r="E417" s="23"/>
      <c r="F417" s="14" t="str">
        <f>LEFT(Table33[[#This Row],[Account Description ]],5)</f>
        <v/>
      </c>
      <c r="G417" s="1"/>
      <c r="H417" s="1"/>
      <c r="I417" s="20"/>
      <c r="J417" s="1"/>
      <c r="K417" s="16"/>
      <c r="L417" s="16"/>
      <c r="M417" s="17">
        <f>Table33[[#This Row],[Debet]]</f>
        <v>0</v>
      </c>
      <c r="T417"/>
    </row>
    <row r="418" spans="1:20" x14ac:dyDescent="0.25">
      <c r="A418" s="11"/>
      <c r="B418" s="1"/>
      <c r="C418" s="13"/>
      <c r="D418" s="23"/>
      <c r="E418" s="23"/>
      <c r="F418" s="14" t="str">
        <f>LEFT(Table33[[#This Row],[Account Description ]],5)</f>
        <v/>
      </c>
      <c r="G418" s="1"/>
      <c r="H418" s="1"/>
      <c r="I418" s="20"/>
      <c r="J418" s="1"/>
      <c r="K418" s="16"/>
      <c r="L418" s="16"/>
      <c r="M418" s="17">
        <f>Table33[[#This Row],[Debet]]</f>
        <v>0</v>
      </c>
      <c r="T418"/>
    </row>
    <row r="419" spans="1:20" x14ac:dyDescent="0.25">
      <c r="A419" s="11"/>
      <c r="B419" s="1"/>
      <c r="C419" s="13"/>
      <c r="D419" s="23"/>
      <c r="E419" s="23"/>
      <c r="F419" s="14" t="str">
        <f>LEFT(Table33[[#This Row],[Account Description ]],5)</f>
        <v/>
      </c>
      <c r="G419" s="1"/>
      <c r="H419" s="1"/>
      <c r="I419" s="20"/>
      <c r="J419" s="1"/>
      <c r="K419" s="16"/>
      <c r="L419" s="16"/>
      <c r="M419" s="17">
        <f>Table33[[#This Row],[Debet]]</f>
        <v>0</v>
      </c>
      <c r="T419"/>
    </row>
    <row r="420" spans="1:20" x14ac:dyDescent="0.25">
      <c r="A420" s="11"/>
      <c r="B420" s="1"/>
      <c r="C420" s="13"/>
      <c r="D420" s="23"/>
      <c r="E420" s="23"/>
      <c r="F420" s="14" t="str">
        <f>LEFT(Table33[[#This Row],[Account Description ]],5)</f>
        <v/>
      </c>
      <c r="G420" s="1"/>
      <c r="H420" s="1"/>
      <c r="I420" s="20"/>
      <c r="J420" s="1"/>
      <c r="K420" s="16"/>
      <c r="L420" s="16"/>
      <c r="M420" s="17">
        <f>Table33[[#This Row],[Debet]]</f>
        <v>0</v>
      </c>
      <c r="T420"/>
    </row>
    <row r="421" spans="1:20" x14ac:dyDescent="0.25">
      <c r="A421" s="11"/>
      <c r="B421" s="1"/>
      <c r="C421" s="13"/>
      <c r="D421" s="23"/>
      <c r="E421" s="23"/>
      <c r="F421" s="14" t="str">
        <f>LEFT(Table33[[#This Row],[Account Description ]],5)</f>
        <v/>
      </c>
      <c r="G421" s="1"/>
      <c r="H421" s="1"/>
      <c r="I421" s="20"/>
      <c r="J421" s="1"/>
      <c r="K421" s="16"/>
      <c r="L421" s="16"/>
      <c r="M421" s="17">
        <f>Table33[[#This Row],[Debet]]</f>
        <v>0</v>
      </c>
      <c r="T421"/>
    </row>
    <row r="422" spans="1:20" x14ac:dyDescent="0.25">
      <c r="A422" s="11"/>
      <c r="B422" s="1"/>
      <c r="C422" s="13"/>
      <c r="D422" s="23"/>
      <c r="E422" s="23"/>
      <c r="F422" s="14" t="str">
        <f>LEFT(Table33[[#This Row],[Account Description ]],5)</f>
        <v/>
      </c>
      <c r="G422" s="1"/>
      <c r="H422" s="1"/>
      <c r="I422" s="20"/>
      <c r="J422" s="1"/>
      <c r="K422" s="16"/>
      <c r="L422" s="16"/>
      <c r="M422" s="17">
        <f>Table33[[#This Row],[Debet]]</f>
        <v>0</v>
      </c>
      <c r="T422"/>
    </row>
    <row r="423" spans="1:20" x14ac:dyDescent="0.25">
      <c r="A423" s="11"/>
      <c r="B423" s="1"/>
      <c r="C423" s="13"/>
      <c r="D423" s="23"/>
      <c r="E423" s="23"/>
      <c r="F423" s="14" t="str">
        <f>LEFT(Table33[[#This Row],[Account Description ]],5)</f>
        <v/>
      </c>
      <c r="G423" s="1"/>
      <c r="H423" s="1"/>
      <c r="I423" s="20"/>
      <c r="J423" s="1"/>
      <c r="K423" s="16"/>
      <c r="L423" s="16"/>
      <c r="M423" s="17">
        <f>Table33[[#This Row],[Debet]]</f>
        <v>0</v>
      </c>
      <c r="T423"/>
    </row>
    <row r="424" spans="1:20" x14ac:dyDescent="0.25">
      <c r="A424" s="11"/>
      <c r="B424" s="1"/>
      <c r="C424" s="13"/>
      <c r="D424" s="23"/>
      <c r="E424" s="23"/>
      <c r="F424" s="14" t="str">
        <f>LEFT(Table33[[#This Row],[Account Description ]],5)</f>
        <v/>
      </c>
      <c r="G424" s="1"/>
      <c r="H424" s="1"/>
      <c r="I424" s="20"/>
      <c r="J424" s="1"/>
      <c r="K424" s="16"/>
      <c r="L424" s="16"/>
      <c r="M424" s="17">
        <f>Table33[[#This Row],[Debet]]</f>
        <v>0</v>
      </c>
      <c r="T424"/>
    </row>
    <row r="425" spans="1:20" x14ac:dyDescent="0.25">
      <c r="A425" s="11"/>
      <c r="B425" s="1"/>
      <c r="C425" s="13"/>
      <c r="D425" s="23"/>
      <c r="E425" s="23"/>
      <c r="F425" s="14" t="str">
        <f>LEFT(Table33[[#This Row],[Account Description ]],5)</f>
        <v/>
      </c>
      <c r="G425" s="1"/>
      <c r="H425" s="1"/>
      <c r="I425" s="20"/>
      <c r="J425" s="1"/>
      <c r="K425" s="16"/>
      <c r="L425" s="16"/>
      <c r="M425" s="17">
        <f>Table33[[#This Row],[Debet]]</f>
        <v>0</v>
      </c>
      <c r="T425"/>
    </row>
    <row r="426" spans="1:20" x14ac:dyDescent="0.25">
      <c r="A426" s="11"/>
      <c r="B426" s="1"/>
      <c r="C426" s="13"/>
      <c r="D426" s="23"/>
      <c r="E426" s="23"/>
      <c r="F426" s="14" t="str">
        <f>LEFT(Table33[[#This Row],[Account Description ]],5)</f>
        <v/>
      </c>
      <c r="G426" s="1"/>
      <c r="H426" s="1"/>
      <c r="I426" s="20"/>
      <c r="J426" s="1"/>
      <c r="K426" s="16"/>
      <c r="L426" s="16"/>
      <c r="M426" s="17">
        <f>Table33[[#This Row],[Debet]]</f>
        <v>0</v>
      </c>
      <c r="T426"/>
    </row>
    <row r="427" spans="1:20" x14ac:dyDescent="0.25">
      <c r="A427" s="11"/>
      <c r="B427" s="1"/>
      <c r="C427" s="13"/>
      <c r="D427" s="23"/>
      <c r="E427" s="23"/>
      <c r="F427" s="14" t="str">
        <f>LEFT(Table33[[#This Row],[Account Description ]],5)</f>
        <v/>
      </c>
      <c r="G427" s="1"/>
      <c r="H427" s="1"/>
      <c r="I427" s="20"/>
      <c r="J427" s="1"/>
      <c r="K427" s="16"/>
      <c r="L427" s="16"/>
      <c r="M427" s="17">
        <f>Table33[[#This Row],[Debet]]</f>
        <v>0</v>
      </c>
      <c r="T427"/>
    </row>
    <row r="428" spans="1:20" x14ac:dyDescent="0.25">
      <c r="A428" s="11"/>
      <c r="B428" s="1"/>
      <c r="C428" s="13"/>
      <c r="D428" s="23"/>
      <c r="E428" s="23"/>
      <c r="F428" s="14" t="str">
        <f>LEFT(Table33[[#This Row],[Account Description ]],5)</f>
        <v/>
      </c>
      <c r="G428" s="1"/>
      <c r="H428" s="1"/>
      <c r="I428" s="20"/>
      <c r="J428" s="1"/>
      <c r="K428" s="16"/>
      <c r="L428" s="16"/>
      <c r="M428" s="17">
        <f>Table33[[#This Row],[Debet]]</f>
        <v>0</v>
      </c>
      <c r="T428"/>
    </row>
    <row r="429" spans="1:20" x14ac:dyDescent="0.25">
      <c r="A429" s="11"/>
      <c r="B429" s="1"/>
      <c r="C429" s="13"/>
      <c r="D429" s="23"/>
      <c r="E429" s="23"/>
      <c r="F429" s="14" t="str">
        <f>LEFT(Table33[[#This Row],[Account Description ]],5)</f>
        <v/>
      </c>
      <c r="G429" s="1"/>
      <c r="H429" s="1"/>
      <c r="I429" s="20"/>
      <c r="J429" s="1"/>
      <c r="K429" s="16"/>
      <c r="L429" s="16"/>
      <c r="M429" s="17">
        <f>Table33[[#This Row],[Debet]]</f>
        <v>0</v>
      </c>
      <c r="T429"/>
    </row>
    <row r="430" spans="1:20" x14ac:dyDescent="0.25">
      <c r="A430" s="11"/>
      <c r="B430" s="1"/>
      <c r="C430" s="13"/>
      <c r="D430" s="23"/>
      <c r="E430" s="23"/>
      <c r="F430" s="14" t="str">
        <f>LEFT(Table33[[#This Row],[Account Description ]],5)</f>
        <v/>
      </c>
      <c r="G430" s="1"/>
      <c r="H430" s="1"/>
      <c r="I430" s="20"/>
      <c r="J430" s="1"/>
      <c r="K430" s="16"/>
      <c r="L430" s="16"/>
      <c r="M430" s="17">
        <f>Table33[[#This Row],[Debet]]</f>
        <v>0</v>
      </c>
      <c r="T430"/>
    </row>
    <row r="431" spans="1:20" x14ac:dyDescent="0.25">
      <c r="A431" s="11"/>
      <c r="B431" s="1"/>
      <c r="C431" s="13"/>
      <c r="D431" s="23"/>
      <c r="E431" s="23"/>
      <c r="F431" s="14" t="str">
        <f>LEFT(Table33[[#This Row],[Account Description ]],5)</f>
        <v/>
      </c>
      <c r="G431" s="1"/>
      <c r="H431" s="1"/>
      <c r="I431" s="20"/>
      <c r="J431" s="1"/>
      <c r="K431" s="16"/>
      <c r="L431" s="16"/>
      <c r="M431" s="17">
        <f>Table33[[#This Row],[Debet]]</f>
        <v>0</v>
      </c>
      <c r="T431"/>
    </row>
    <row r="432" spans="1:20" x14ac:dyDescent="0.25">
      <c r="A432" s="11"/>
      <c r="B432" s="1"/>
      <c r="C432" s="13"/>
      <c r="D432" s="23"/>
      <c r="E432" s="23"/>
      <c r="F432" s="14" t="str">
        <f>LEFT(Table33[[#This Row],[Account Description ]],5)</f>
        <v/>
      </c>
      <c r="G432" s="1"/>
      <c r="H432" s="1"/>
      <c r="I432" s="20"/>
      <c r="J432" s="1"/>
      <c r="K432" s="16"/>
      <c r="L432" s="16"/>
      <c r="M432" s="17">
        <f>Table33[[#This Row],[Debet]]</f>
        <v>0</v>
      </c>
      <c r="T432"/>
    </row>
    <row r="433" spans="1:20" x14ac:dyDescent="0.25">
      <c r="A433" s="11"/>
      <c r="B433" s="1"/>
      <c r="C433" s="13"/>
      <c r="D433" s="23"/>
      <c r="E433" s="23"/>
      <c r="F433" s="14" t="str">
        <f>LEFT(Table33[[#This Row],[Account Description ]],5)</f>
        <v/>
      </c>
      <c r="G433" s="1"/>
      <c r="H433" s="1"/>
      <c r="I433" s="20"/>
      <c r="J433" s="1"/>
      <c r="K433" s="16"/>
      <c r="L433" s="16"/>
      <c r="M433" s="17">
        <f>Table33[[#This Row],[Debet]]</f>
        <v>0</v>
      </c>
      <c r="T433"/>
    </row>
    <row r="434" spans="1:20" x14ac:dyDescent="0.25">
      <c r="A434" s="11"/>
      <c r="B434" s="1"/>
      <c r="C434" s="13"/>
      <c r="D434" s="23"/>
      <c r="E434" s="23"/>
      <c r="F434" s="14" t="str">
        <f>LEFT(Table33[[#This Row],[Account Description ]],5)</f>
        <v/>
      </c>
      <c r="G434" s="1"/>
      <c r="H434" s="1"/>
      <c r="I434" s="20"/>
      <c r="J434" s="1"/>
      <c r="K434" s="16"/>
      <c r="L434" s="16"/>
      <c r="M434" s="17">
        <f>Table33[[#This Row],[Debet]]</f>
        <v>0</v>
      </c>
      <c r="T434"/>
    </row>
    <row r="435" spans="1:20" x14ac:dyDescent="0.25">
      <c r="A435" s="11"/>
      <c r="B435" s="1"/>
      <c r="C435" s="13"/>
      <c r="D435" s="23"/>
      <c r="E435" s="23"/>
      <c r="F435" s="14" t="str">
        <f>LEFT(Table33[[#This Row],[Account Description ]],5)</f>
        <v/>
      </c>
      <c r="G435" s="1"/>
      <c r="H435" s="1"/>
      <c r="I435" s="20"/>
      <c r="J435" s="1"/>
      <c r="K435" s="16"/>
      <c r="L435" s="16"/>
      <c r="M435" s="17">
        <f>Table33[[#This Row],[Debet]]</f>
        <v>0</v>
      </c>
      <c r="T435"/>
    </row>
    <row r="436" spans="1:20" x14ac:dyDescent="0.25">
      <c r="A436" s="11"/>
      <c r="B436" s="1"/>
      <c r="C436" s="13"/>
      <c r="D436" s="23"/>
      <c r="E436" s="23"/>
      <c r="F436" s="14" t="str">
        <f>LEFT(Table33[[#This Row],[Account Description ]],5)</f>
        <v/>
      </c>
      <c r="G436" s="1"/>
      <c r="H436" s="1"/>
      <c r="I436" s="20"/>
      <c r="J436" s="1"/>
      <c r="K436" s="16"/>
      <c r="L436" s="16"/>
      <c r="M436" s="17">
        <f>Table33[[#This Row],[Debet]]</f>
        <v>0</v>
      </c>
      <c r="T436"/>
    </row>
    <row r="437" spans="1:20" x14ac:dyDescent="0.25">
      <c r="A437" s="11"/>
      <c r="B437" s="1"/>
      <c r="C437" s="13"/>
      <c r="D437" s="23"/>
      <c r="E437" s="23"/>
      <c r="F437" s="14" t="str">
        <f>LEFT(Table33[[#This Row],[Account Description ]],5)</f>
        <v/>
      </c>
      <c r="G437" s="1"/>
      <c r="H437" s="1"/>
      <c r="I437" s="20"/>
      <c r="J437" s="1"/>
      <c r="K437" s="16"/>
      <c r="L437" s="16"/>
      <c r="M437" s="17">
        <f>Table33[[#This Row],[Debet]]</f>
        <v>0</v>
      </c>
      <c r="T437"/>
    </row>
    <row r="438" spans="1:20" x14ac:dyDescent="0.25">
      <c r="A438" s="11"/>
      <c r="B438" s="1"/>
      <c r="C438" s="13"/>
      <c r="D438" s="23"/>
      <c r="E438" s="23"/>
      <c r="F438" s="14" t="str">
        <f>LEFT(Table33[[#This Row],[Account Description ]],5)</f>
        <v/>
      </c>
      <c r="G438" s="1"/>
      <c r="H438" s="1"/>
      <c r="I438" s="20"/>
      <c r="J438" s="1"/>
      <c r="K438" s="16"/>
      <c r="L438" s="16"/>
      <c r="M438" s="17">
        <f>Table33[[#This Row],[Debet]]</f>
        <v>0</v>
      </c>
      <c r="T438"/>
    </row>
    <row r="439" spans="1:20" x14ac:dyDescent="0.25">
      <c r="A439" s="11"/>
      <c r="B439" s="1"/>
      <c r="C439" s="13"/>
      <c r="D439" s="23"/>
      <c r="E439" s="23"/>
      <c r="F439" s="14" t="str">
        <f>LEFT(Table33[[#This Row],[Account Description ]],5)</f>
        <v/>
      </c>
      <c r="G439" s="1"/>
      <c r="H439" s="1"/>
      <c r="I439" s="20"/>
      <c r="J439" s="1"/>
      <c r="K439" s="16"/>
      <c r="L439" s="16"/>
      <c r="M439" s="17">
        <f>Table33[[#This Row],[Debet]]</f>
        <v>0</v>
      </c>
      <c r="T439"/>
    </row>
    <row r="440" spans="1:20" x14ac:dyDescent="0.25">
      <c r="A440" s="11"/>
      <c r="B440" s="1"/>
      <c r="C440" s="13"/>
      <c r="D440" s="23"/>
      <c r="E440" s="23"/>
      <c r="F440" s="14" t="str">
        <f>LEFT(Table33[[#This Row],[Account Description ]],5)</f>
        <v/>
      </c>
      <c r="G440" s="1"/>
      <c r="H440" s="1"/>
      <c r="I440" s="20"/>
      <c r="J440" s="1"/>
      <c r="K440" s="16"/>
      <c r="L440" s="16"/>
      <c r="M440" s="17">
        <f>Table33[[#This Row],[Debet]]</f>
        <v>0</v>
      </c>
      <c r="T440"/>
    </row>
    <row r="441" spans="1:20" x14ac:dyDescent="0.25">
      <c r="A441" s="11"/>
      <c r="B441" s="1"/>
      <c r="C441" s="13"/>
      <c r="D441" s="23"/>
      <c r="E441" s="23"/>
      <c r="F441" s="14" t="str">
        <f>LEFT(Table33[[#This Row],[Account Description ]],5)</f>
        <v/>
      </c>
      <c r="G441" s="1"/>
      <c r="H441" s="1"/>
      <c r="I441" s="20"/>
      <c r="J441" s="1"/>
      <c r="K441" s="16"/>
      <c r="L441" s="16"/>
      <c r="M441" s="17">
        <f>Table33[[#This Row],[Debet]]</f>
        <v>0</v>
      </c>
      <c r="T441"/>
    </row>
    <row r="442" spans="1:20" x14ac:dyDescent="0.25">
      <c r="A442" s="11"/>
      <c r="B442" s="1"/>
      <c r="C442" s="13"/>
      <c r="D442" s="23"/>
      <c r="E442" s="23"/>
      <c r="F442" s="14" t="str">
        <f>LEFT(Table33[[#This Row],[Account Description ]],5)</f>
        <v/>
      </c>
      <c r="G442" s="1"/>
      <c r="H442" s="1"/>
      <c r="I442" s="20"/>
      <c r="J442" s="1"/>
      <c r="K442" s="16"/>
      <c r="L442" s="16"/>
      <c r="M442" s="17">
        <f>Table33[[#This Row],[Debet]]</f>
        <v>0</v>
      </c>
      <c r="T442"/>
    </row>
    <row r="443" spans="1:20" x14ac:dyDescent="0.25">
      <c r="A443" s="11"/>
      <c r="B443" s="1"/>
      <c r="C443" s="13"/>
      <c r="D443" s="23"/>
      <c r="E443" s="23"/>
      <c r="F443" s="14" t="str">
        <f>LEFT(Table33[[#This Row],[Account Description ]],5)</f>
        <v/>
      </c>
      <c r="G443" s="1"/>
      <c r="H443" s="1"/>
      <c r="I443" s="20"/>
      <c r="J443" s="1"/>
      <c r="K443" s="16"/>
      <c r="L443" s="16"/>
      <c r="M443" s="17">
        <f>Table33[[#This Row],[Debet]]</f>
        <v>0</v>
      </c>
      <c r="T443"/>
    </row>
    <row r="444" spans="1:20" x14ac:dyDescent="0.25">
      <c r="A444" s="11"/>
      <c r="B444" s="1"/>
      <c r="C444" s="13"/>
      <c r="D444" s="23"/>
      <c r="E444" s="23"/>
      <c r="F444" s="14" t="str">
        <f>LEFT(Table33[[#This Row],[Account Description ]],5)</f>
        <v/>
      </c>
      <c r="G444" s="1"/>
      <c r="H444" s="1"/>
      <c r="I444" s="20"/>
      <c r="J444" s="1"/>
      <c r="K444" s="16"/>
      <c r="L444" s="16"/>
      <c r="M444" s="17">
        <f>Table33[[#This Row],[Debet]]</f>
        <v>0</v>
      </c>
      <c r="T444"/>
    </row>
    <row r="445" spans="1:20" x14ac:dyDescent="0.25">
      <c r="A445" s="11"/>
      <c r="B445" s="1"/>
      <c r="C445" s="13"/>
      <c r="D445" s="23"/>
      <c r="E445" s="23"/>
      <c r="F445" s="14" t="str">
        <f>LEFT(Table33[[#This Row],[Account Description ]],5)</f>
        <v/>
      </c>
      <c r="G445" s="1"/>
      <c r="H445" s="1"/>
      <c r="I445" s="20"/>
      <c r="J445" s="1"/>
      <c r="K445" s="16"/>
      <c r="L445" s="16"/>
      <c r="M445" s="17">
        <f>Table33[[#This Row],[Debet]]</f>
        <v>0</v>
      </c>
      <c r="T445"/>
    </row>
    <row r="446" spans="1:20" x14ac:dyDescent="0.25">
      <c r="A446" s="11"/>
      <c r="B446" s="1"/>
      <c r="C446" s="13"/>
      <c r="D446" s="23"/>
      <c r="E446" s="23"/>
      <c r="F446" s="14" t="str">
        <f>LEFT(Table33[[#This Row],[Account Description ]],5)</f>
        <v/>
      </c>
      <c r="G446" s="1"/>
      <c r="H446" s="1"/>
      <c r="I446" s="20"/>
      <c r="J446" s="1"/>
      <c r="K446" s="16"/>
      <c r="L446" s="16"/>
      <c r="M446" s="17">
        <f>Table33[[#This Row],[Debet]]</f>
        <v>0</v>
      </c>
      <c r="T446"/>
    </row>
    <row r="447" spans="1:20" x14ac:dyDescent="0.25">
      <c r="A447" s="11"/>
      <c r="B447" s="1"/>
      <c r="C447" s="13"/>
      <c r="D447" s="23"/>
      <c r="E447" s="23"/>
      <c r="F447" s="14" t="str">
        <f>LEFT(Table33[[#This Row],[Account Description ]],5)</f>
        <v/>
      </c>
      <c r="G447" s="1"/>
      <c r="H447" s="1"/>
      <c r="I447" s="20"/>
      <c r="J447" s="1"/>
      <c r="K447" s="16"/>
      <c r="L447" s="16"/>
      <c r="M447" s="17">
        <f>Table33[[#This Row],[Debet]]</f>
        <v>0</v>
      </c>
      <c r="T447"/>
    </row>
    <row r="448" spans="1:20" x14ac:dyDescent="0.25">
      <c r="A448" s="11"/>
      <c r="B448" s="1"/>
      <c r="C448" s="13"/>
      <c r="D448" s="23"/>
      <c r="E448" s="23"/>
      <c r="F448" s="14" t="str">
        <f>LEFT(Table33[[#This Row],[Account Description ]],5)</f>
        <v/>
      </c>
      <c r="G448" s="1"/>
      <c r="H448" s="1"/>
      <c r="I448" s="20"/>
      <c r="J448" s="1"/>
      <c r="K448" s="16"/>
      <c r="L448" s="16"/>
      <c r="M448" s="17">
        <f>Table33[[#This Row],[Debet]]</f>
        <v>0</v>
      </c>
      <c r="T448"/>
    </row>
    <row r="449" spans="1:20" x14ac:dyDescent="0.25">
      <c r="A449" s="11"/>
      <c r="B449" s="1"/>
      <c r="C449" s="13"/>
      <c r="D449" s="23"/>
      <c r="E449" s="23"/>
      <c r="F449" s="14" t="str">
        <f>LEFT(Table33[[#This Row],[Account Description ]],5)</f>
        <v/>
      </c>
      <c r="G449" s="1"/>
      <c r="H449" s="1"/>
      <c r="I449" s="20"/>
      <c r="J449" s="1"/>
      <c r="K449" s="16"/>
      <c r="L449" s="16"/>
      <c r="M449" s="17">
        <f>Table33[[#This Row],[Debet]]</f>
        <v>0</v>
      </c>
      <c r="T449"/>
    </row>
    <row r="450" spans="1:20" x14ac:dyDescent="0.25">
      <c r="A450" s="11"/>
      <c r="B450" s="1"/>
      <c r="C450" s="13"/>
      <c r="D450" s="23"/>
      <c r="E450" s="23"/>
      <c r="F450" s="14" t="str">
        <f>LEFT(Table33[[#This Row],[Account Description ]],5)</f>
        <v/>
      </c>
      <c r="G450" s="1"/>
      <c r="H450" s="1"/>
      <c r="I450" s="20"/>
      <c r="J450" s="1"/>
      <c r="K450" s="16"/>
      <c r="L450" s="16"/>
      <c r="M450" s="17">
        <f>Table33[[#This Row],[Debet]]</f>
        <v>0</v>
      </c>
      <c r="T450"/>
    </row>
    <row r="451" spans="1:20" x14ac:dyDescent="0.25">
      <c r="A451" s="11"/>
      <c r="B451" s="1"/>
      <c r="C451" s="13"/>
      <c r="D451" s="23"/>
      <c r="E451" s="23"/>
      <c r="F451" s="14" t="str">
        <f>LEFT(Table33[[#This Row],[Account Description ]],5)</f>
        <v/>
      </c>
      <c r="G451" s="1"/>
      <c r="H451" s="1"/>
      <c r="I451" s="20"/>
      <c r="J451" s="1"/>
      <c r="K451" s="16"/>
      <c r="L451" s="16"/>
      <c r="M451" s="17">
        <f>Table33[[#This Row],[Debet]]</f>
        <v>0</v>
      </c>
      <c r="T451"/>
    </row>
    <row r="452" spans="1:20" x14ac:dyDescent="0.25">
      <c r="A452" s="11"/>
      <c r="B452" s="1"/>
      <c r="C452" s="13"/>
      <c r="D452" s="23"/>
      <c r="E452" s="23"/>
      <c r="F452" s="14" t="str">
        <f>LEFT(Table33[[#This Row],[Account Description ]],5)</f>
        <v/>
      </c>
      <c r="G452" s="1"/>
      <c r="H452" s="1"/>
      <c r="I452" s="20"/>
      <c r="J452" s="1"/>
      <c r="K452" s="16"/>
      <c r="L452" s="16"/>
      <c r="M452" s="17">
        <f>Table33[[#This Row],[Debet]]</f>
        <v>0</v>
      </c>
      <c r="T452"/>
    </row>
    <row r="453" spans="1:20" x14ac:dyDescent="0.25">
      <c r="A453" s="11"/>
      <c r="B453" s="1"/>
      <c r="C453" s="13"/>
      <c r="D453" s="23"/>
      <c r="E453" s="23"/>
      <c r="F453" s="14" t="str">
        <f>LEFT(Table33[[#This Row],[Account Description ]],5)</f>
        <v/>
      </c>
      <c r="G453" s="1"/>
      <c r="H453" s="1"/>
      <c r="I453" s="20"/>
      <c r="J453" s="1"/>
      <c r="K453" s="16"/>
      <c r="L453" s="16"/>
      <c r="M453" s="17">
        <f>Table33[[#This Row],[Debet]]</f>
        <v>0</v>
      </c>
      <c r="T453"/>
    </row>
    <row r="454" spans="1:20" x14ac:dyDescent="0.25">
      <c r="A454" s="11"/>
      <c r="B454" s="1"/>
      <c r="C454" s="13"/>
      <c r="D454" s="23"/>
      <c r="E454" s="23"/>
      <c r="F454" s="14" t="str">
        <f>LEFT(Table33[[#This Row],[Account Description ]],5)</f>
        <v/>
      </c>
      <c r="G454" s="1"/>
      <c r="H454" s="1"/>
      <c r="I454" s="20"/>
      <c r="J454" s="1"/>
      <c r="K454" s="16"/>
      <c r="L454" s="16"/>
      <c r="M454" s="17">
        <f>Table33[[#This Row],[Debet]]</f>
        <v>0</v>
      </c>
      <c r="T454"/>
    </row>
    <row r="455" spans="1:20" x14ac:dyDescent="0.25">
      <c r="A455" s="11"/>
      <c r="B455" s="1"/>
      <c r="C455" s="13"/>
      <c r="D455" s="23"/>
      <c r="E455" s="23"/>
      <c r="F455" s="14" t="str">
        <f>LEFT(Table33[[#This Row],[Account Description ]],5)</f>
        <v/>
      </c>
      <c r="G455" s="1"/>
      <c r="H455" s="1"/>
      <c r="I455" s="20"/>
      <c r="J455" s="1"/>
      <c r="K455" s="16"/>
      <c r="L455" s="16"/>
      <c r="M455" s="17">
        <f>Table33[[#This Row],[Debet]]</f>
        <v>0</v>
      </c>
      <c r="T455"/>
    </row>
    <row r="456" spans="1:20" x14ac:dyDescent="0.25">
      <c r="A456" s="11"/>
      <c r="B456" s="1"/>
      <c r="C456" s="13"/>
      <c r="D456" s="23"/>
      <c r="E456" s="23"/>
      <c r="F456" s="14" t="str">
        <f>LEFT(Table33[[#This Row],[Account Description ]],5)</f>
        <v/>
      </c>
      <c r="G456" s="1"/>
      <c r="H456" s="1"/>
      <c r="I456" s="20"/>
      <c r="J456" s="1"/>
      <c r="K456" s="16"/>
      <c r="L456" s="16"/>
      <c r="M456" s="17">
        <f>Table33[[#This Row],[Debet]]</f>
        <v>0</v>
      </c>
      <c r="T456"/>
    </row>
    <row r="457" spans="1:20" x14ac:dyDescent="0.25">
      <c r="A457" s="11"/>
      <c r="B457" s="1"/>
      <c r="C457" s="13"/>
      <c r="D457" s="23"/>
      <c r="E457" s="23"/>
      <c r="F457" s="14" t="str">
        <f>LEFT(Table33[[#This Row],[Account Description ]],5)</f>
        <v/>
      </c>
      <c r="G457" s="1"/>
      <c r="H457" s="1"/>
      <c r="I457" s="20"/>
      <c r="J457" s="1"/>
      <c r="K457" s="16"/>
      <c r="L457" s="16"/>
      <c r="M457" s="17">
        <f>Table33[[#This Row],[Debet]]</f>
        <v>0</v>
      </c>
      <c r="T457"/>
    </row>
    <row r="458" spans="1:20" x14ac:dyDescent="0.25">
      <c r="A458" s="11"/>
      <c r="B458" s="1"/>
      <c r="C458" s="13"/>
      <c r="D458" s="23"/>
      <c r="E458" s="23"/>
      <c r="F458" s="14" t="str">
        <f>LEFT(Table33[[#This Row],[Account Description ]],5)</f>
        <v/>
      </c>
      <c r="G458" s="1"/>
      <c r="H458" s="1"/>
      <c r="I458" s="20"/>
      <c r="J458" s="1"/>
      <c r="K458" s="16"/>
      <c r="L458" s="16"/>
      <c r="M458" s="17">
        <f>Table33[[#This Row],[Debet]]</f>
        <v>0</v>
      </c>
      <c r="T458"/>
    </row>
    <row r="459" spans="1:20" x14ac:dyDescent="0.25">
      <c r="A459" s="11"/>
      <c r="B459" s="1"/>
      <c r="C459" s="13"/>
      <c r="D459" s="23"/>
      <c r="E459" s="23"/>
      <c r="F459" s="14" t="str">
        <f>LEFT(Table33[[#This Row],[Account Description ]],5)</f>
        <v/>
      </c>
      <c r="G459" s="1"/>
      <c r="H459" s="1"/>
      <c r="I459" s="20"/>
      <c r="J459" s="1"/>
      <c r="K459" s="16"/>
      <c r="L459" s="16"/>
      <c r="M459" s="17">
        <f>Table33[[#This Row],[Debet]]</f>
        <v>0</v>
      </c>
      <c r="T459"/>
    </row>
    <row r="460" spans="1:20" x14ac:dyDescent="0.25">
      <c r="A460" s="11"/>
      <c r="B460" s="1"/>
      <c r="C460" s="13"/>
      <c r="D460" s="23"/>
      <c r="E460" s="23"/>
      <c r="F460" s="14" t="str">
        <f>LEFT(Table33[[#This Row],[Account Description ]],5)</f>
        <v/>
      </c>
      <c r="G460" s="1"/>
      <c r="H460" s="1"/>
      <c r="I460" s="20"/>
      <c r="J460" s="1"/>
      <c r="K460" s="16"/>
      <c r="L460" s="16"/>
      <c r="M460" s="17">
        <f>Table33[[#This Row],[Debet]]</f>
        <v>0</v>
      </c>
      <c r="T460"/>
    </row>
    <row r="461" spans="1:20" x14ac:dyDescent="0.25">
      <c r="A461" s="11"/>
      <c r="B461" s="1"/>
      <c r="C461" s="13"/>
      <c r="D461" s="23"/>
      <c r="E461" s="23"/>
      <c r="F461" s="14" t="str">
        <f>LEFT(Table33[[#This Row],[Account Description ]],5)</f>
        <v/>
      </c>
      <c r="G461" s="1"/>
      <c r="H461" s="1"/>
      <c r="I461" s="20"/>
      <c r="J461" s="1"/>
      <c r="K461" s="16"/>
      <c r="L461" s="16"/>
      <c r="M461" s="17">
        <f>Table33[[#This Row],[Debet]]</f>
        <v>0</v>
      </c>
      <c r="T461"/>
    </row>
    <row r="462" spans="1:20" x14ac:dyDescent="0.25">
      <c r="A462" s="11"/>
      <c r="B462" s="1"/>
      <c r="C462" s="13"/>
      <c r="D462" s="23"/>
      <c r="E462" s="23"/>
      <c r="F462" s="14" t="str">
        <f>LEFT(Table33[[#This Row],[Account Description ]],5)</f>
        <v/>
      </c>
      <c r="G462" s="1"/>
      <c r="H462" s="1"/>
      <c r="I462" s="20"/>
      <c r="J462" s="1"/>
      <c r="K462" s="16"/>
      <c r="L462" s="16"/>
      <c r="M462" s="17">
        <f>Table33[[#This Row],[Debet]]</f>
        <v>0</v>
      </c>
      <c r="T462"/>
    </row>
    <row r="463" spans="1:20" x14ac:dyDescent="0.25">
      <c r="A463" s="11"/>
      <c r="B463" s="1"/>
      <c r="C463" s="13"/>
      <c r="D463" s="23"/>
      <c r="E463" s="23"/>
      <c r="F463" s="14" t="str">
        <f>LEFT(Table33[[#This Row],[Account Description ]],5)</f>
        <v/>
      </c>
      <c r="G463" s="1"/>
      <c r="H463" s="1"/>
      <c r="I463" s="20"/>
      <c r="J463" s="1"/>
      <c r="K463" s="16"/>
      <c r="L463" s="16"/>
      <c r="M463" s="17">
        <f>Table33[[#This Row],[Debet]]</f>
        <v>0</v>
      </c>
      <c r="T463"/>
    </row>
    <row r="464" spans="1:20" x14ac:dyDescent="0.25">
      <c r="A464" s="11"/>
      <c r="B464" s="1"/>
      <c r="C464" s="13"/>
      <c r="D464" s="23"/>
      <c r="E464" s="23"/>
      <c r="F464" s="14" t="str">
        <f>LEFT(Table33[[#This Row],[Account Description ]],5)</f>
        <v/>
      </c>
      <c r="G464" s="1"/>
      <c r="H464" s="1"/>
      <c r="I464" s="20"/>
      <c r="J464" s="1"/>
      <c r="K464" s="16"/>
      <c r="L464" s="16"/>
      <c r="M464" s="17">
        <f>Table33[[#This Row],[Debet]]</f>
        <v>0</v>
      </c>
      <c r="T464"/>
    </row>
    <row r="465" spans="1:20" x14ac:dyDescent="0.25">
      <c r="A465" s="11"/>
      <c r="B465" s="1"/>
      <c r="C465" s="13"/>
      <c r="D465" s="23"/>
      <c r="E465" s="23"/>
      <c r="F465" s="14" t="str">
        <f>LEFT(Table33[[#This Row],[Account Description ]],5)</f>
        <v/>
      </c>
      <c r="G465" s="1"/>
      <c r="H465" s="1"/>
      <c r="I465" s="20"/>
      <c r="J465" s="1"/>
      <c r="K465" s="16"/>
      <c r="L465" s="16"/>
      <c r="M465" s="17">
        <f>Table33[[#This Row],[Debet]]</f>
        <v>0</v>
      </c>
      <c r="T465"/>
    </row>
    <row r="466" spans="1:20" x14ac:dyDescent="0.25">
      <c r="A466" s="11"/>
      <c r="B466" s="1"/>
      <c r="C466" s="13"/>
      <c r="D466" s="23"/>
      <c r="E466" s="23"/>
      <c r="F466" s="14" t="str">
        <f>LEFT(Table33[[#This Row],[Account Description ]],5)</f>
        <v/>
      </c>
      <c r="G466" s="1"/>
      <c r="H466" s="1"/>
      <c r="I466" s="20"/>
      <c r="J466" s="1"/>
      <c r="K466" s="16"/>
      <c r="L466" s="16"/>
      <c r="M466" s="17">
        <f>Table33[[#This Row],[Debet]]</f>
        <v>0</v>
      </c>
      <c r="T466"/>
    </row>
    <row r="467" spans="1:20" x14ac:dyDescent="0.25">
      <c r="A467" s="11"/>
      <c r="B467" s="1"/>
      <c r="C467" s="13"/>
      <c r="D467" s="23"/>
      <c r="E467" s="23"/>
      <c r="F467" s="14" t="str">
        <f>LEFT(Table33[[#This Row],[Account Description ]],5)</f>
        <v/>
      </c>
      <c r="G467" s="1"/>
      <c r="H467" s="1"/>
      <c r="I467" s="20"/>
      <c r="J467" s="1"/>
      <c r="K467" s="16"/>
      <c r="L467" s="16"/>
      <c r="M467" s="17">
        <f>Table33[[#This Row],[Debet]]</f>
        <v>0</v>
      </c>
      <c r="T467"/>
    </row>
    <row r="468" spans="1:20" x14ac:dyDescent="0.25">
      <c r="A468" s="11"/>
      <c r="B468" s="1"/>
      <c r="C468" s="13"/>
      <c r="D468" s="23"/>
      <c r="E468" s="23"/>
      <c r="F468" s="14" t="str">
        <f>LEFT(Table33[[#This Row],[Account Description ]],5)</f>
        <v/>
      </c>
      <c r="G468" s="1"/>
      <c r="H468" s="1"/>
      <c r="I468" s="20"/>
      <c r="J468" s="1"/>
      <c r="K468" s="16"/>
      <c r="L468" s="16"/>
      <c r="M468" s="17">
        <f>Table33[[#This Row],[Debet]]</f>
        <v>0</v>
      </c>
      <c r="T468"/>
    </row>
    <row r="469" spans="1:20" x14ac:dyDescent="0.25">
      <c r="A469" s="11"/>
      <c r="B469" s="1"/>
      <c r="C469" s="13"/>
      <c r="D469" s="23"/>
      <c r="E469" s="23"/>
      <c r="F469" s="14" t="str">
        <f>LEFT(Table33[[#This Row],[Account Description ]],5)</f>
        <v/>
      </c>
      <c r="G469" s="1"/>
      <c r="H469" s="1"/>
      <c r="I469" s="20"/>
      <c r="J469" s="1"/>
      <c r="K469" s="16"/>
      <c r="L469" s="16"/>
      <c r="M469" s="17">
        <f>Table33[[#This Row],[Debet]]</f>
        <v>0</v>
      </c>
      <c r="T469"/>
    </row>
    <row r="470" spans="1:20" x14ac:dyDescent="0.25">
      <c r="A470" s="11"/>
      <c r="B470" s="1"/>
      <c r="C470" s="13"/>
      <c r="D470" s="23"/>
      <c r="E470" s="23"/>
      <c r="F470" s="14" t="str">
        <f>LEFT(Table33[[#This Row],[Account Description ]],5)</f>
        <v/>
      </c>
      <c r="G470" s="1"/>
      <c r="H470" s="1"/>
      <c r="I470" s="20"/>
      <c r="J470" s="1"/>
      <c r="K470" s="16"/>
      <c r="L470" s="16"/>
      <c r="M470" s="17">
        <f>Table33[[#This Row],[Debet]]</f>
        <v>0</v>
      </c>
      <c r="T470"/>
    </row>
    <row r="471" spans="1:20" x14ac:dyDescent="0.25">
      <c r="A471" s="11"/>
      <c r="B471" s="1"/>
      <c r="C471" s="13"/>
      <c r="D471" s="23"/>
      <c r="E471" s="23"/>
      <c r="F471" s="14" t="str">
        <f>LEFT(Table33[[#This Row],[Account Description ]],5)</f>
        <v/>
      </c>
      <c r="G471" s="1"/>
      <c r="H471" s="1"/>
      <c r="I471" s="20"/>
      <c r="J471" s="1"/>
      <c r="K471" s="16"/>
      <c r="L471" s="16"/>
      <c r="M471" s="17">
        <f>Table33[[#This Row],[Debet]]</f>
        <v>0</v>
      </c>
      <c r="T471"/>
    </row>
    <row r="472" spans="1:20" x14ac:dyDescent="0.25">
      <c r="A472" s="11"/>
      <c r="B472" s="1"/>
      <c r="C472" s="13"/>
      <c r="D472" s="23"/>
      <c r="E472" s="23"/>
      <c r="F472" s="14" t="str">
        <f>LEFT(Table33[[#This Row],[Account Description ]],5)</f>
        <v/>
      </c>
      <c r="G472" s="1"/>
      <c r="H472" s="1"/>
      <c r="I472" s="20"/>
      <c r="J472" s="1"/>
      <c r="K472" s="16"/>
      <c r="L472" s="16"/>
      <c r="M472" s="17">
        <f>Table33[[#This Row],[Debet]]</f>
        <v>0</v>
      </c>
      <c r="T472"/>
    </row>
    <row r="473" spans="1:20" x14ac:dyDescent="0.25">
      <c r="A473" s="11"/>
      <c r="B473" s="1"/>
      <c r="C473" s="13"/>
      <c r="D473" s="23"/>
      <c r="E473" s="23"/>
      <c r="F473" s="14" t="str">
        <f>LEFT(Table33[[#This Row],[Account Description ]],5)</f>
        <v/>
      </c>
      <c r="G473" s="1"/>
      <c r="H473" s="1"/>
      <c r="I473" s="20"/>
      <c r="J473" s="1"/>
      <c r="K473" s="16"/>
      <c r="L473" s="16"/>
      <c r="M473" s="17">
        <f>Table33[[#This Row],[Debet]]</f>
        <v>0</v>
      </c>
      <c r="T473"/>
    </row>
    <row r="474" spans="1:20" x14ac:dyDescent="0.25">
      <c r="A474" s="11"/>
      <c r="B474" s="1"/>
      <c r="C474" s="13"/>
      <c r="D474" s="23"/>
      <c r="E474" s="23"/>
      <c r="F474" s="14" t="str">
        <f>LEFT(Table33[[#This Row],[Account Description ]],5)</f>
        <v/>
      </c>
      <c r="G474" s="1"/>
      <c r="H474" s="1"/>
      <c r="I474" s="20"/>
      <c r="J474" s="1"/>
      <c r="K474" s="16"/>
      <c r="L474" s="16"/>
      <c r="M474" s="17">
        <f>Table33[[#This Row],[Debet]]</f>
        <v>0</v>
      </c>
      <c r="T474"/>
    </row>
    <row r="475" spans="1:20" x14ac:dyDescent="0.25">
      <c r="A475" s="11"/>
      <c r="B475" s="1"/>
      <c r="C475" s="13"/>
      <c r="D475" s="23"/>
      <c r="E475" s="23"/>
      <c r="F475" s="14" t="str">
        <f>LEFT(Table33[[#This Row],[Account Description ]],5)</f>
        <v/>
      </c>
      <c r="G475" s="1"/>
      <c r="H475" s="1"/>
      <c r="I475" s="20"/>
      <c r="J475" s="1"/>
      <c r="K475" s="16"/>
      <c r="L475" s="16"/>
      <c r="M475" s="17">
        <f>Table33[[#This Row],[Debet]]</f>
        <v>0</v>
      </c>
      <c r="T475"/>
    </row>
    <row r="476" spans="1:20" x14ac:dyDescent="0.25">
      <c r="A476" s="11"/>
      <c r="B476" s="1"/>
      <c r="C476" s="13"/>
      <c r="D476" s="23"/>
      <c r="E476" s="23"/>
      <c r="F476" s="14" t="str">
        <f>LEFT(Table33[[#This Row],[Account Description ]],5)</f>
        <v/>
      </c>
      <c r="G476" s="1"/>
      <c r="H476" s="1"/>
      <c r="I476" s="20"/>
      <c r="J476" s="1"/>
      <c r="K476" s="16"/>
      <c r="L476" s="16"/>
      <c r="M476" s="17">
        <f>Table33[[#This Row],[Debet]]</f>
        <v>0</v>
      </c>
      <c r="T476"/>
    </row>
    <row r="477" spans="1:20" x14ac:dyDescent="0.25">
      <c r="A477" s="11"/>
      <c r="B477" s="1"/>
      <c r="C477" s="13"/>
      <c r="D477" s="23"/>
      <c r="E477" s="23"/>
      <c r="F477" s="14" t="str">
        <f>LEFT(Table33[[#This Row],[Account Description ]],5)</f>
        <v/>
      </c>
      <c r="G477" s="1"/>
      <c r="H477" s="1"/>
      <c r="I477" s="20"/>
      <c r="J477" s="1"/>
      <c r="K477" s="16"/>
      <c r="L477" s="16"/>
      <c r="M477" s="17">
        <f>Table33[[#This Row],[Debet]]</f>
        <v>0</v>
      </c>
      <c r="T477"/>
    </row>
    <row r="478" spans="1:20" x14ac:dyDescent="0.25">
      <c r="A478" s="11"/>
      <c r="B478" s="1"/>
      <c r="C478" s="13"/>
      <c r="D478" s="23"/>
      <c r="E478" s="23"/>
      <c r="F478" s="14" t="str">
        <f>LEFT(Table33[[#This Row],[Account Description ]],5)</f>
        <v/>
      </c>
      <c r="G478" s="1"/>
      <c r="H478" s="1"/>
      <c r="I478" s="20"/>
      <c r="J478" s="1"/>
      <c r="K478" s="16"/>
      <c r="L478" s="16"/>
      <c r="M478" s="17">
        <f>Table33[[#This Row],[Debet]]</f>
        <v>0</v>
      </c>
      <c r="T478"/>
    </row>
    <row r="479" spans="1:20" x14ac:dyDescent="0.25">
      <c r="A479" s="11"/>
      <c r="B479" s="1"/>
      <c r="C479" s="13"/>
      <c r="D479" s="23"/>
      <c r="E479" s="23"/>
      <c r="F479" s="14" t="str">
        <f>LEFT(Table33[[#This Row],[Account Description ]],5)</f>
        <v/>
      </c>
      <c r="G479" s="1"/>
      <c r="H479" s="1"/>
      <c r="I479" s="20"/>
      <c r="J479" s="1"/>
      <c r="K479" s="16"/>
      <c r="L479" s="16"/>
      <c r="M479" s="17">
        <f>Table33[[#This Row],[Debet]]</f>
        <v>0</v>
      </c>
      <c r="T479"/>
    </row>
    <row r="480" spans="1:20" x14ac:dyDescent="0.25">
      <c r="A480" s="11"/>
      <c r="B480" s="1"/>
      <c r="C480" s="13"/>
      <c r="D480" s="23"/>
      <c r="E480" s="23"/>
      <c r="F480" s="14" t="str">
        <f>LEFT(Table33[[#This Row],[Account Description ]],5)</f>
        <v/>
      </c>
      <c r="G480" s="1"/>
      <c r="H480" s="1"/>
      <c r="I480" s="20"/>
      <c r="J480" s="1"/>
      <c r="K480" s="16"/>
      <c r="L480" s="16"/>
      <c r="M480" s="17">
        <f>Table33[[#This Row],[Debet]]</f>
        <v>0</v>
      </c>
      <c r="T480"/>
    </row>
    <row r="481" spans="1:20" x14ac:dyDescent="0.25">
      <c r="A481" s="11"/>
      <c r="B481" s="1"/>
      <c r="C481" s="13"/>
      <c r="D481" s="23"/>
      <c r="E481" s="23"/>
      <c r="F481" s="14" t="str">
        <f>LEFT(Table33[[#This Row],[Account Description ]],5)</f>
        <v/>
      </c>
      <c r="G481" s="1"/>
      <c r="H481" s="1"/>
      <c r="I481" s="20"/>
      <c r="J481" s="1"/>
      <c r="K481" s="16"/>
      <c r="L481" s="16"/>
      <c r="M481" s="17">
        <f>Table33[[#This Row],[Debet]]</f>
        <v>0</v>
      </c>
      <c r="T481"/>
    </row>
    <row r="482" spans="1:20" x14ac:dyDescent="0.25">
      <c r="A482" s="11"/>
      <c r="B482" s="1"/>
      <c r="C482" s="13"/>
      <c r="D482" s="23"/>
      <c r="E482" s="23"/>
      <c r="F482" s="14" t="str">
        <f>LEFT(Table33[[#This Row],[Account Description ]],5)</f>
        <v/>
      </c>
      <c r="G482" s="1"/>
      <c r="H482" s="1"/>
      <c r="I482" s="20"/>
      <c r="J482" s="1"/>
      <c r="K482" s="16"/>
      <c r="L482" s="16"/>
      <c r="M482" s="17">
        <f>Table33[[#This Row],[Debet]]</f>
        <v>0</v>
      </c>
      <c r="T482"/>
    </row>
    <row r="483" spans="1:20" x14ac:dyDescent="0.25">
      <c r="A483" s="11"/>
      <c r="B483" s="1"/>
      <c r="C483" s="13"/>
      <c r="D483" s="23"/>
      <c r="E483" s="23"/>
      <c r="F483" s="14" t="str">
        <f>LEFT(Table33[[#This Row],[Account Description ]],5)</f>
        <v/>
      </c>
      <c r="G483" s="1"/>
      <c r="H483" s="1"/>
      <c r="I483" s="20"/>
      <c r="J483" s="1"/>
      <c r="K483" s="16"/>
      <c r="L483" s="16"/>
      <c r="M483" s="17">
        <f>Table33[[#This Row],[Debet]]</f>
        <v>0</v>
      </c>
      <c r="T483"/>
    </row>
    <row r="484" spans="1:20" x14ac:dyDescent="0.25">
      <c r="A484" s="11"/>
      <c r="B484" s="1"/>
      <c r="C484" s="13"/>
      <c r="D484" s="23"/>
      <c r="E484" s="23"/>
      <c r="F484" s="14" t="str">
        <f>LEFT(Table33[[#This Row],[Account Description ]],5)</f>
        <v/>
      </c>
      <c r="G484" s="1"/>
      <c r="H484" s="1"/>
      <c r="I484" s="20"/>
      <c r="J484" s="1"/>
      <c r="K484" s="16"/>
      <c r="L484" s="16"/>
      <c r="M484" s="17">
        <f>Table33[[#This Row],[Debet]]</f>
        <v>0</v>
      </c>
      <c r="T484"/>
    </row>
    <row r="485" spans="1:20" x14ac:dyDescent="0.25">
      <c r="A485" s="11"/>
      <c r="B485" s="1"/>
      <c r="C485" s="13"/>
      <c r="D485" s="23"/>
      <c r="E485" s="23"/>
      <c r="F485" s="14" t="str">
        <f>LEFT(Table33[[#This Row],[Account Description ]],5)</f>
        <v/>
      </c>
      <c r="G485" s="1"/>
      <c r="H485" s="1"/>
      <c r="I485" s="20"/>
      <c r="J485" s="1"/>
      <c r="K485" s="16"/>
      <c r="L485" s="16"/>
      <c r="M485" s="17">
        <f>Table33[[#This Row],[Debet]]</f>
        <v>0</v>
      </c>
      <c r="T485"/>
    </row>
    <row r="486" spans="1:20" x14ac:dyDescent="0.25">
      <c r="A486" s="11"/>
      <c r="B486" s="1"/>
      <c r="C486" s="13"/>
      <c r="D486" s="23"/>
      <c r="E486" s="23"/>
      <c r="F486" s="14" t="str">
        <f>LEFT(Table33[[#This Row],[Account Description ]],5)</f>
        <v/>
      </c>
      <c r="G486" s="1"/>
      <c r="H486" s="1"/>
      <c r="I486" s="20"/>
      <c r="J486" s="1"/>
      <c r="K486" s="16"/>
      <c r="L486" s="16"/>
      <c r="M486" s="17">
        <f>Table33[[#This Row],[Debet]]</f>
        <v>0</v>
      </c>
      <c r="T486"/>
    </row>
    <row r="487" spans="1:20" x14ac:dyDescent="0.25">
      <c r="A487" s="11"/>
      <c r="B487" s="1"/>
      <c r="C487" s="13"/>
      <c r="D487" s="23"/>
      <c r="E487" s="23"/>
      <c r="F487" s="14" t="str">
        <f>LEFT(Table33[[#This Row],[Account Description ]],5)</f>
        <v/>
      </c>
      <c r="G487" s="1"/>
      <c r="H487" s="1"/>
      <c r="I487" s="20"/>
      <c r="J487" s="1"/>
      <c r="K487" s="16"/>
      <c r="L487" s="16"/>
      <c r="M487" s="17">
        <f>Table33[[#This Row],[Debet]]</f>
        <v>0</v>
      </c>
      <c r="T487"/>
    </row>
    <row r="488" spans="1:20" x14ac:dyDescent="0.25">
      <c r="A488" s="11"/>
      <c r="B488" s="1"/>
      <c r="C488" s="13"/>
      <c r="D488" s="23"/>
      <c r="E488" s="23"/>
      <c r="F488" s="14" t="str">
        <f>LEFT(Table33[[#This Row],[Account Description ]],5)</f>
        <v/>
      </c>
      <c r="G488" s="1"/>
      <c r="H488" s="1"/>
      <c r="I488" s="20"/>
      <c r="J488" s="1"/>
      <c r="K488" s="16"/>
      <c r="L488" s="16"/>
      <c r="M488" s="17">
        <f>Table33[[#This Row],[Debet]]</f>
        <v>0</v>
      </c>
      <c r="O488" s="3" t="s">
        <v>444</v>
      </c>
      <c r="P488" s="3" t="s">
        <v>442</v>
      </c>
      <c r="T488"/>
    </row>
    <row r="489" spans="1:20" x14ac:dyDescent="0.25">
      <c r="A489" s="11"/>
      <c r="B489" s="1"/>
      <c r="C489" s="13"/>
      <c r="D489" s="23"/>
      <c r="E489" s="23"/>
      <c r="F489" s="14" t="str">
        <f>LEFT(Table33[[#This Row],[Account Description ]],5)</f>
        <v/>
      </c>
      <c r="G489" s="1"/>
      <c r="H489" s="1"/>
      <c r="I489" s="20"/>
      <c r="J489" s="1"/>
      <c r="K489" s="16"/>
      <c r="L489" s="16"/>
      <c r="M489" s="17">
        <f>Table33[[#This Row],[Debet]]</f>
        <v>0</v>
      </c>
      <c r="T489"/>
    </row>
    <row r="490" spans="1:20" x14ac:dyDescent="0.25">
      <c r="A490" s="11"/>
      <c r="B490" s="1"/>
      <c r="C490" s="13"/>
      <c r="D490" s="23"/>
      <c r="E490" s="23"/>
      <c r="F490" s="14" t="str">
        <f>LEFT(Table33[[#This Row],[Account Description ]],5)</f>
        <v/>
      </c>
      <c r="G490" s="1"/>
      <c r="H490" s="1"/>
      <c r="I490" s="20"/>
      <c r="J490" s="1"/>
      <c r="K490" s="16"/>
      <c r="L490" s="16"/>
      <c r="M490" s="17">
        <f>Table33[[#This Row],[Debet]]</f>
        <v>0</v>
      </c>
      <c r="T490"/>
    </row>
    <row r="491" spans="1:20" x14ac:dyDescent="0.25">
      <c r="A491" s="11"/>
      <c r="B491" s="1"/>
      <c r="C491" s="13"/>
      <c r="D491" s="23"/>
      <c r="E491" s="23"/>
      <c r="F491" s="14" t="str">
        <f>LEFT(Table33[[#This Row],[Account Description ]],5)</f>
        <v/>
      </c>
      <c r="G491" s="1"/>
      <c r="H491" s="1"/>
      <c r="I491" s="20"/>
      <c r="J491" s="1"/>
      <c r="K491" s="16"/>
      <c r="L491" s="16"/>
      <c r="M491" s="17">
        <f>Table33[[#This Row],[Debet]]</f>
        <v>0</v>
      </c>
      <c r="T491"/>
    </row>
    <row r="492" spans="1:20" x14ac:dyDescent="0.25">
      <c r="A492" s="11"/>
      <c r="B492" s="1"/>
      <c r="C492" s="13"/>
      <c r="D492" s="23"/>
      <c r="E492" s="23"/>
      <c r="F492" s="14" t="str">
        <f>LEFT(Table33[[#This Row],[Account Description ]],5)</f>
        <v/>
      </c>
      <c r="G492" s="1"/>
      <c r="H492" s="1"/>
      <c r="I492" s="20"/>
      <c r="J492" s="1"/>
      <c r="K492" s="16"/>
      <c r="L492" s="16"/>
      <c r="M492" s="17">
        <f>Table33[[#This Row],[Debet]]</f>
        <v>0</v>
      </c>
      <c r="T492"/>
    </row>
    <row r="493" spans="1:20" x14ac:dyDescent="0.25">
      <c r="A493" s="11"/>
      <c r="B493" s="1"/>
      <c r="C493" s="13"/>
      <c r="D493" s="23"/>
      <c r="E493" s="23"/>
      <c r="F493" s="14" t="str">
        <f>LEFT(Table33[[#This Row],[Account Description ]],5)</f>
        <v/>
      </c>
      <c r="G493" s="1"/>
      <c r="H493" s="1"/>
      <c r="I493" s="20"/>
      <c r="J493" s="1"/>
      <c r="K493" s="16"/>
      <c r="L493" s="16"/>
      <c r="M493" s="17">
        <f>Table33[[#This Row],[Debet]]</f>
        <v>0</v>
      </c>
      <c r="T493"/>
    </row>
    <row r="494" spans="1:20" x14ac:dyDescent="0.25">
      <c r="A494" s="11"/>
      <c r="B494" s="1"/>
      <c r="C494" s="13"/>
      <c r="D494" s="23"/>
      <c r="E494" s="23"/>
      <c r="F494" s="14" t="str">
        <f>LEFT(Table33[[#This Row],[Account Description ]],5)</f>
        <v/>
      </c>
      <c r="G494" s="1"/>
      <c r="H494" s="1"/>
      <c r="I494" s="20"/>
      <c r="J494" s="1"/>
      <c r="K494" s="16"/>
      <c r="L494" s="16"/>
      <c r="M494" s="17">
        <f>Table33[[#This Row],[Debet]]</f>
        <v>0</v>
      </c>
      <c r="T494"/>
    </row>
    <row r="495" spans="1:20" x14ac:dyDescent="0.25">
      <c r="A495" s="11"/>
      <c r="B495" s="1"/>
      <c r="C495" s="13"/>
      <c r="D495" s="23"/>
      <c r="E495" s="23"/>
      <c r="F495" s="14" t="str">
        <f>LEFT(Table33[[#This Row],[Account Description ]],5)</f>
        <v/>
      </c>
      <c r="G495" s="1"/>
      <c r="H495" s="1"/>
      <c r="I495" s="20"/>
      <c r="J495" s="1"/>
      <c r="K495" s="16"/>
      <c r="L495" s="16"/>
      <c r="M495" s="17">
        <f>Table33[[#This Row],[Debet]]</f>
        <v>0</v>
      </c>
      <c r="T495"/>
    </row>
    <row r="496" spans="1:20" x14ac:dyDescent="0.25">
      <c r="A496" s="11"/>
      <c r="B496" s="1"/>
      <c r="C496" s="13"/>
      <c r="D496" s="23"/>
      <c r="E496" s="23"/>
      <c r="F496" s="14" t="str">
        <f>LEFT(Table33[[#This Row],[Account Description ]],5)</f>
        <v/>
      </c>
      <c r="G496" s="1"/>
      <c r="H496" s="1"/>
      <c r="I496" s="20"/>
      <c r="J496" s="1"/>
      <c r="K496" s="16"/>
      <c r="L496" s="16"/>
      <c r="M496" s="17">
        <f>Table33[[#This Row],[Debet]]</f>
        <v>0</v>
      </c>
      <c r="T496"/>
    </row>
    <row r="497" spans="1:20" x14ac:dyDescent="0.25">
      <c r="A497" s="11"/>
      <c r="B497" s="1"/>
      <c r="C497" s="13"/>
      <c r="D497" s="23"/>
      <c r="E497" s="23"/>
      <c r="F497" s="14" t="str">
        <f>LEFT(Table33[[#This Row],[Account Description ]],5)</f>
        <v/>
      </c>
      <c r="G497" s="1"/>
      <c r="H497" s="1"/>
      <c r="I497" s="20"/>
      <c r="J497" s="1"/>
      <c r="K497" s="16"/>
      <c r="L497" s="16"/>
      <c r="M497" s="17">
        <f>Table33[[#This Row],[Debet]]</f>
        <v>0</v>
      </c>
      <c r="T497"/>
    </row>
    <row r="498" spans="1:20" x14ac:dyDescent="0.25">
      <c r="A498" s="11"/>
      <c r="B498" s="1"/>
      <c r="C498" s="13"/>
      <c r="D498" s="23"/>
      <c r="E498" s="23"/>
      <c r="F498" s="14" t="str">
        <f>LEFT(Table33[[#This Row],[Account Description ]],5)</f>
        <v/>
      </c>
      <c r="G498" s="1"/>
      <c r="H498" s="1"/>
      <c r="I498" s="20"/>
      <c r="J498" s="1"/>
      <c r="K498" s="16"/>
      <c r="L498" s="16"/>
      <c r="M498" s="17">
        <f>Table33[[#This Row],[Debet]]</f>
        <v>0</v>
      </c>
      <c r="T498"/>
    </row>
    <row r="499" spans="1:20" x14ac:dyDescent="0.25">
      <c r="A499" s="11"/>
      <c r="B499" s="1"/>
      <c r="C499" s="13"/>
      <c r="D499" s="23"/>
      <c r="E499" s="23"/>
      <c r="F499" s="14" t="str">
        <f>LEFT(Table33[[#This Row],[Account Description ]],5)</f>
        <v/>
      </c>
      <c r="G499" s="1"/>
      <c r="H499" s="1"/>
      <c r="I499" s="20"/>
      <c r="J499" s="1"/>
      <c r="K499" s="16"/>
      <c r="L499" s="16"/>
      <c r="M499" s="17">
        <f>Table33[[#This Row],[Debet]]</f>
        <v>0</v>
      </c>
      <c r="T499"/>
    </row>
    <row r="500" spans="1:20" x14ac:dyDescent="0.25">
      <c r="A500" s="11"/>
      <c r="B500" s="1"/>
      <c r="C500" s="13"/>
      <c r="D500" s="23"/>
      <c r="E500" s="23"/>
      <c r="F500" s="14" t="str">
        <f>LEFT(Table33[[#This Row],[Account Description ]],5)</f>
        <v/>
      </c>
      <c r="G500" s="1"/>
      <c r="H500" s="1"/>
      <c r="I500" s="20"/>
      <c r="J500" s="1"/>
      <c r="K500" s="16"/>
      <c r="L500" s="16"/>
      <c r="M500" s="17">
        <f>Table33[[#This Row],[Debet]]</f>
        <v>0</v>
      </c>
      <c r="O500" s="3" t="s">
        <v>442</v>
      </c>
      <c r="P500" s="3" t="s">
        <v>443</v>
      </c>
      <c r="T500"/>
    </row>
    <row r="501" spans="1:20" x14ac:dyDescent="0.25">
      <c r="A501" s="11"/>
      <c r="B501" s="1"/>
      <c r="C501" s="13"/>
      <c r="D501" s="23"/>
      <c r="E501" s="23"/>
      <c r="F501" s="14" t="str">
        <f>LEFT(Table33[[#This Row],[Account Description ]],5)</f>
        <v/>
      </c>
      <c r="G501" s="1"/>
      <c r="H501" s="1"/>
      <c r="I501" s="20"/>
      <c r="J501" s="1"/>
      <c r="K501" s="16"/>
      <c r="L501" s="16"/>
      <c r="M501" s="17">
        <f>Table33[[#This Row],[Debet]]</f>
        <v>0</v>
      </c>
      <c r="T501"/>
    </row>
    <row r="502" spans="1:20" x14ac:dyDescent="0.25">
      <c r="A502" s="11"/>
      <c r="B502" s="1"/>
      <c r="C502" s="13"/>
      <c r="D502" s="23"/>
      <c r="E502" s="23"/>
      <c r="F502" s="14" t="str">
        <f>LEFT(Table33[[#This Row],[Account Description ]],5)</f>
        <v/>
      </c>
      <c r="G502" s="1"/>
      <c r="H502" s="1"/>
      <c r="I502" s="20"/>
      <c r="J502" s="1"/>
      <c r="K502" s="16"/>
      <c r="L502" s="16"/>
      <c r="M502" s="17">
        <f>Table33[[#This Row],[Debet]]</f>
        <v>0</v>
      </c>
      <c r="T502"/>
    </row>
    <row r="503" spans="1:20" x14ac:dyDescent="0.25">
      <c r="A503" s="11"/>
      <c r="B503" s="1"/>
      <c r="C503" s="13"/>
      <c r="D503" s="23"/>
      <c r="E503" s="23"/>
      <c r="F503" s="14" t="str">
        <f>LEFT(Table33[[#This Row],[Account Description ]],5)</f>
        <v/>
      </c>
      <c r="G503" s="1"/>
      <c r="H503" s="1"/>
      <c r="I503" s="20"/>
      <c r="J503" s="1"/>
      <c r="K503" s="16"/>
      <c r="L503" s="16"/>
      <c r="M503" s="17">
        <f>Table33[[#This Row],[Debet]]</f>
        <v>0</v>
      </c>
      <c r="T503"/>
    </row>
    <row r="504" spans="1:20" x14ac:dyDescent="0.25">
      <c r="A504" s="11"/>
      <c r="B504" s="1"/>
      <c r="C504" s="13"/>
      <c r="D504" s="23"/>
      <c r="E504" s="23"/>
      <c r="F504" s="14" t="str">
        <f>LEFT(Table33[[#This Row],[Account Description ]],5)</f>
        <v/>
      </c>
      <c r="G504" s="1"/>
      <c r="H504" s="1"/>
      <c r="I504" s="20"/>
      <c r="J504" s="1"/>
      <c r="K504" s="16"/>
      <c r="L504" s="16"/>
      <c r="M504" s="17">
        <f>Table33[[#This Row],[Debet]]</f>
        <v>0</v>
      </c>
      <c r="T504"/>
    </row>
    <row r="505" spans="1:20" x14ac:dyDescent="0.25">
      <c r="A505" s="11"/>
      <c r="B505" s="1"/>
      <c r="C505" s="13"/>
      <c r="D505" s="23"/>
      <c r="E505" s="23"/>
      <c r="F505" s="14" t="str">
        <f>LEFT(Table33[[#This Row],[Account Description ]],5)</f>
        <v/>
      </c>
      <c r="G505" s="1"/>
      <c r="H505" s="1"/>
      <c r="I505" s="20"/>
      <c r="J505" s="1"/>
      <c r="K505" s="16"/>
      <c r="L505" s="16"/>
      <c r="M505" s="17">
        <f>Table33[[#This Row],[Debet]]</f>
        <v>0</v>
      </c>
      <c r="T505"/>
    </row>
    <row r="506" spans="1:20" x14ac:dyDescent="0.25">
      <c r="A506" s="11"/>
      <c r="B506" s="1"/>
      <c r="C506" s="13"/>
      <c r="D506" s="23"/>
      <c r="E506" s="23"/>
      <c r="F506" s="14" t="str">
        <f>LEFT(Table33[[#This Row],[Account Description ]],5)</f>
        <v/>
      </c>
      <c r="G506" s="1"/>
      <c r="H506" s="1"/>
      <c r="I506" s="20"/>
      <c r="J506" s="1"/>
      <c r="K506" s="16"/>
      <c r="L506" s="16"/>
      <c r="M506" s="17">
        <f>Table33[[#This Row],[Debet]]</f>
        <v>0</v>
      </c>
      <c r="T506"/>
    </row>
    <row r="507" spans="1:20" x14ac:dyDescent="0.25">
      <c r="A507" s="11"/>
      <c r="B507" s="1"/>
      <c r="C507" s="13"/>
      <c r="D507" s="23"/>
      <c r="E507" s="23"/>
      <c r="F507" s="14" t="str">
        <f>LEFT(Table33[[#This Row],[Account Description ]],5)</f>
        <v/>
      </c>
      <c r="G507" s="1"/>
      <c r="H507" s="1"/>
      <c r="I507" s="20"/>
      <c r="J507" s="1"/>
      <c r="K507" s="16"/>
      <c r="L507" s="16"/>
      <c r="M507" s="17">
        <f>Table33[[#This Row],[Debet]]</f>
        <v>0</v>
      </c>
      <c r="T507"/>
    </row>
    <row r="508" spans="1:20" x14ac:dyDescent="0.25">
      <c r="A508" s="11"/>
      <c r="B508" s="1"/>
      <c r="C508" s="13"/>
      <c r="D508" s="23"/>
      <c r="E508" s="23"/>
      <c r="F508" s="14" t="str">
        <f>LEFT(Table33[[#This Row],[Account Description ]],5)</f>
        <v/>
      </c>
      <c r="G508" s="1"/>
      <c r="H508" s="1"/>
      <c r="I508" s="20"/>
      <c r="J508" s="1"/>
      <c r="K508" s="16"/>
      <c r="L508" s="16"/>
      <c r="M508" s="17">
        <f>Table33[[#This Row],[Debet]]</f>
        <v>0</v>
      </c>
      <c r="T508"/>
    </row>
    <row r="509" spans="1:20" x14ac:dyDescent="0.25">
      <c r="A509" s="11"/>
      <c r="B509" s="1"/>
      <c r="C509" s="13"/>
      <c r="D509" s="23"/>
      <c r="E509" s="23"/>
      <c r="F509" s="14" t="str">
        <f>LEFT(Table33[[#This Row],[Account Description ]],5)</f>
        <v/>
      </c>
      <c r="G509" s="1"/>
      <c r="H509" s="1"/>
      <c r="I509" s="20"/>
      <c r="J509" s="1"/>
      <c r="K509" s="16"/>
      <c r="L509" s="16"/>
      <c r="M509" s="17">
        <f>Table33[[#This Row],[Debet]]</f>
        <v>0</v>
      </c>
      <c r="T509"/>
    </row>
    <row r="510" spans="1:20" x14ac:dyDescent="0.25">
      <c r="A510" s="11"/>
      <c r="B510" s="1"/>
      <c r="C510" s="13"/>
      <c r="D510" s="23"/>
      <c r="E510" s="23"/>
      <c r="F510" s="14" t="str">
        <f>LEFT(Table33[[#This Row],[Account Description ]],5)</f>
        <v/>
      </c>
      <c r="G510" s="1"/>
      <c r="H510" s="1"/>
      <c r="I510" s="20"/>
      <c r="J510" s="1"/>
      <c r="K510" s="16"/>
      <c r="L510" s="16"/>
      <c r="M510" s="17">
        <f>Table33[[#This Row],[Debet]]</f>
        <v>0</v>
      </c>
      <c r="T510"/>
    </row>
    <row r="511" spans="1:20" x14ac:dyDescent="0.25">
      <c r="A511" s="11"/>
      <c r="B511" s="1"/>
      <c r="C511" s="13"/>
      <c r="D511" s="23"/>
      <c r="E511" s="23"/>
      <c r="F511" s="14" t="str">
        <f>LEFT(Table33[[#This Row],[Account Description ]],5)</f>
        <v/>
      </c>
      <c r="G511" s="1"/>
      <c r="H511" s="1"/>
      <c r="I511" s="20"/>
      <c r="J511" s="1"/>
      <c r="K511" s="16"/>
      <c r="L511" s="16"/>
      <c r="M511" s="17">
        <f>Table33[[#This Row],[Debet]]</f>
        <v>0</v>
      </c>
      <c r="T511"/>
    </row>
    <row r="512" spans="1:20" x14ac:dyDescent="0.25">
      <c r="A512" s="11"/>
      <c r="B512" s="1"/>
      <c r="C512" s="13"/>
      <c r="D512" s="23"/>
      <c r="E512" s="23"/>
      <c r="F512" s="14" t="str">
        <f>LEFT(Table33[[#This Row],[Account Description ]],5)</f>
        <v/>
      </c>
      <c r="G512" s="1"/>
      <c r="H512" s="1"/>
      <c r="I512" s="20"/>
      <c r="J512" s="1"/>
      <c r="K512" s="16"/>
      <c r="L512" s="16"/>
      <c r="M512" s="17">
        <f>Table33[[#This Row],[Debet]]</f>
        <v>0</v>
      </c>
      <c r="T512"/>
    </row>
    <row r="513" spans="1:20" x14ac:dyDescent="0.25">
      <c r="A513" s="11"/>
      <c r="B513" s="1"/>
      <c r="C513" s="13"/>
      <c r="D513" s="23"/>
      <c r="E513" s="23"/>
      <c r="F513" s="14" t="str">
        <f>LEFT(Table33[[#This Row],[Account Description ]],5)</f>
        <v/>
      </c>
      <c r="G513" s="1"/>
      <c r="H513" s="1"/>
      <c r="I513" s="20"/>
      <c r="J513" s="1"/>
      <c r="K513" s="16"/>
      <c r="L513" s="16"/>
      <c r="M513" s="17">
        <f>Table33[[#This Row],[Debet]]</f>
        <v>0</v>
      </c>
      <c r="T513"/>
    </row>
    <row r="514" spans="1:20" x14ac:dyDescent="0.25">
      <c r="A514" s="11"/>
      <c r="B514" s="1"/>
      <c r="C514" s="13"/>
      <c r="D514" s="23"/>
      <c r="E514" s="23"/>
      <c r="F514" s="14" t="str">
        <f>LEFT(Table33[[#This Row],[Account Description ]],5)</f>
        <v/>
      </c>
      <c r="G514" s="1"/>
      <c r="H514" s="1"/>
      <c r="I514" s="20"/>
      <c r="J514" s="1"/>
      <c r="K514" s="16"/>
      <c r="L514" s="16"/>
      <c r="M514" s="17">
        <f>Table33[[#This Row],[Debet]]</f>
        <v>0</v>
      </c>
      <c r="T514"/>
    </row>
    <row r="515" spans="1:20" x14ac:dyDescent="0.25">
      <c r="A515" s="11"/>
      <c r="B515" s="1"/>
      <c r="C515" s="13"/>
      <c r="D515" s="23"/>
      <c r="E515" s="23"/>
      <c r="F515" s="14" t="str">
        <f>LEFT(Table33[[#This Row],[Account Description ]],5)</f>
        <v/>
      </c>
      <c r="G515" s="1"/>
      <c r="H515" s="1"/>
      <c r="I515" s="20"/>
      <c r="J515" s="1"/>
      <c r="K515" s="16"/>
      <c r="L515" s="16"/>
      <c r="M515" s="17">
        <f>Table33[[#This Row],[Debet]]</f>
        <v>0</v>
      </c>
      <c r="T515"/>
    </row>
    <row r="516" spans="1:20" x14ac:dyDescent="0.25">
      <c r="A516" s="11"/>
      <c r="B516" s="1"/>
      <c r="C516" s="13"/>
      <c r="D516" s="23"/>
      <c r="E516" s="23"/>
      <c r="F516" s="14" t="str">
        <f>LEFT(Table33[[#This Row],[Account Description ]],5)</f>
        <v/>
      </c>
      <c r="G516" s="1"/>
      <c r="H516" s="1"/>
      <c r="I516" s="20"/>
      <c r="J516" s="1"/>
      <c r="K516" s="16"/>
      <c r="L516" s="16"/>
      <c r="M516" s="17">
        <f>Table33[[#This Row],[Debet]]</f>
        <v>0</v>
      </c>
      <c r="T516"/>
    </row>
    <row r="517" spans="1:20" x14ac:dyDescent="0.25">
      <c r="A517" s="11"/>
      <c r="B517" s="1"/>
      <c r="C517" s="13"/>
      <c r="D517" s="23"/>
      <c r="E517" s="23"/>
      <c r="F517" s="14" t="str">
        <f>LEFT(Table33[[#This Row],[Account Description ]],5)</f>
        <v/>
      </c>
      <c r="G517" s="1"/>
      <c r="H517" s="1"/>
      <c r="I517" s="20"/>
      <c r="J517" s="1"/>
      <c r="K517" s="16"/>
      <c r="L517" s="16"/>
      <c r="M517" s="17">
        <f>Table33[[#This Row],[Debet]]</f>
        <v>0</v>
      </c>
      <c r="T517"/>
    </row>
    <row r="518" spans="1:20" x14ac:dyDescent="0.25">
      <c r="A518" s="11"/>
      <c r="B518" s="1"/>
      <c r="C518" s="13"/>
      <c r="D518" s="23"/>
      <c r="E518" s="23"/>
      <c r="F518" s="14" t="str">
        <f>LEFT(Table33[[#This Row],[Account Description ]],5)</f>
        <v/>
      </c>
      <c r="G518" s="1"/>
      <c r="H518" s="1"/>
      <c r="I518" s="20"/>
      <c r="J518" s="1"/>
      <c r="K518" s="16"/>
      <c r="L518" s="16"/>
      <c r="M518" s="17">
        <f>Table33[[#This Row],[Debet]]</f>
        <v>0</v>
      </c>
      <c r="T518"/>
    </row>
    <row r="519" spans="1:20" x14ac:dyDescent="0.25">
      <c r="A519" s="11"/>
      <c r="B519" s="1"/>
      <c r="C519" s="13"/>
      <c r="D519" s="23"/>
      <c r="E519" s="23"/>
      <c r="F519" s="14" t="str">
        <f>LEFT(Table33[[#This Row],[Account Description ]],5)</f>
        <v/>
      </c>
      <c r="G519" s="1"/>
      <c r="H519" s="1"/>
      <c r="I519" s="20"/>
      <c r="J519" s="1"/>
      <c r="K519" s="16"/>
      <c r="L519" s="16"/>
      <c r="M519" s="17">
        <f>Table33[[#This Row],[Debet]]</f>
        <v>0</v>
      </c>
      <c r="T519"/>
    </row>
    <row r="520" spans="1:20" x14ac:dyDescent="0.25">
      <c r="A520" s="11"/>
      <c r="B520" s="1"/>
      <c r="C520" s="13"/>
      <c r="D520" s="23"/>
      <c r="E520" s="23"/>
      <c r="F520" s="14" t="str">
        <f>LEFT(Table33[[#This Row],[Account Description ]],5)</f>
        <v/>
      </c>
      <c r="G520" s="1"/>
      <c r="H520" s="1"/>
      <c r="I520" s="20"/>
      <c r="J520" s="1"/>
      <c r="K520" s="16"/>
      <c r="L520" s="16"/>
      <c r="M520" s="17">
        <f>Table33[[#This Row],[Debet]]</f>
        <v>0</v>
      </c>
      <c r="T520"/>
    </row>
    <row r="521" spans="1:20" x14ac:dyDescent="0.25">
      <c r="A521" s="11"/>
      <c r="B521" s="1"/>
      <c r="C521" s="13"/>
      <c r="D521" s="23"/>
      <c r="E521" s="23"/>
      <c r="F521" s="14" t="str">
        <f>LEFT(Table33[[#This Row],[Account Description ]],5)</f>
        <v/>
      </c>
      <c r="G521" s="1"/>
      <c r="H521" s="1"/>
      <c r="I521" s="20"/>
      <c r="J521" s="1"/>
      <c r="K521" s="16"/>
      <c r="L521" s="16"/>
      <c r="M521" s="17">
        <f>Table33[[#This Row],[Debet]]</f>
        <v>0</v>
      </c>
      <c r="T521"/>
    </row>
    <row r="522" spans="1:20" x14ac:dyDescent="0.25">
      <c r="A522" s="11"/>
      <c r="B522" s="1"/>
      <c r="C522" s="13"/>
      <c r="D522" s="23"/>
      <c r="E522" s="23"/>
      <c r="F522" s="14" t="str">
        <f>LEFT(Table33[[#This Row],[Account Description ]],5)</f>
        <v/>
      </c>
      <c r="G522" s="1"/>
      <c r="H522" s="1"/>
      <c r="I522" s="20"/>
      <c r="J522" s="1"/>
      <c r="K522" s="16"/>
      <c r="L522" s="16"/>
      <c r="M522" s="17">
        <f>Table33[[#This Row],[Debet]]</f>
        <v>0</v>
      </c>
      <c r="T522"/>
    </row>
    <row r="523" spans="1:20" x14ac:dyDescent="0.25">
      <c r="A523" s="11"/>
      <c r="B523" s="1"/>
      <c r="C523" s="13"/>
      <c r="D523" s="23"/>
      <c r="E523" s="23"/>
      <c r="F523" s="14" t="str">
        <f>LEFT(Table33[[#This Row],[Account Description ]],5)</f>
        <v/>
      </c>
      <c r="G523" s="1"/>
      <c r="H523" s="1"/>
      <c r="I523" s="20"/>
      <c r="J523" s="1"/>
      <c r="K523" s="16"/>
      <c r="L523" s="16"/>
      <c r="M523" s="17">
        <f>Table33[[#This Row],[Debet]]</f>
        <v>0</v>
      </c>
      <c r="T523"/>
    </row>
    <row r="524" spans="1:20" x14ac:dyDescent="0.25">
      <c r="A524" s="11"/>
      <c r="B524" s="1"/>
      <c r="C524" s="13"/>
      <c r="D524" s="23"/>
      <c r="E524" s="23"/>
      <c r="F524" s="14" t="str">
        <f>LEFT(Table33[[#This Row],[Account Description ]],5)</f>
        <v/>
      </c>
      <c r="G524" s="1"/>
      <c r="H524" s="1"/>
      <c r="I524" s="20"/>
      <c r="J524" s="1"/>
      <c r="K524" s="16"/>
      <c r="L524" s="16"/>
      <c r="M524" s="17">
        <f>Table33[[#This Row],[Debet]]</f>
        <v>0</v>
      </c>
      <c r="T524"/>
    </row>
    <row r="525" spans="1:20" x14ac:dyDescent="0.25">
      <c r="A525" s="11"/>
      <c r="B525" s="1"/>
      <c r="C525" s="13"/>
      <c r="D525" s="23"/>
      <c r="E525" s="23"/>
      <c r="F525" s="14" t="str">
        <f>LEFT(Table33[[#This Row],[Account Description ]],5)</f>
        <v/>
      </c>
      <c r="G525" s="1"/>
      <c r="H525" s="1"/>
      <c r="I525" s="20"/>
      <c r="J525" s="1"/>
      <c r="K525" s="16"/>
      <c r="L525" s="16"/>
      <c r="M525" s="17">
        <f>Table33[[#This Row],[Debet]]</f>
        <v>0</v>
      </c>
      <c r="T525"/>
    </row>
    <row r="526" spans="1:20" x14ac:dyDescent="0.25">
      <c r="A526" s="11"/>
      <c r="B526" s="1"/>
      <c r="C526" s="13"/>
      <c r="D526" s="23"/>
      <c r="E526" s="23"/>
      <c r="F526" s="14" t="str">
        <f>LEFT(Table33[[#This Row],[Account Description ]],5)</f>
        <v/>
      </c>
      <c r="G526" s="1"/>
      <c r="H526" s="1"/>
      <c r="I526" s="20"/>
      <c r="J526" s="1"/>
      <c r="K526" s="16"/>
      <c r="L526" s="16"/>
      <c r="M526" s="17">
        <f>Table33[[#This Row],[Debet]]</f>
        <v>0</v>
      </c>
      <c r="T526"/>
    </row>
    <row r="527" spans="1:20" x14ac:dyDescent="0.25">
      <c r="A527" s="11"/>
      <c r="B527" s="1"/>
      <c r="C527" s="13"/>
      <c r="D527" s="23"/>
      <c r="E527" s="23"/>
      <c r="F527" s="14" t="str">
        <f>LEFT(Table33[[#This Row],[Account Description ]],5)</f>
        <v/>
      </c>
      <c r="G527" s="1"/>
      <c r="H527" s="1"/>
      <c r="I527" s="20"/>
      <c r="J527" s="1"/>
      <c r="K527" s="16"/>
      <c r="L527" s="16"/>
      <c r="M527" s="17">
        <f>Table33[[#This Row],[Debet]]</f>
        <v>0</v>
      </c>
      <c r="T527"/>
    </row>
    <row r="528" spans="1:20" x14ac:dyDescent="0.25">
      <c r="A528" s="11"/>
      <c r="B528" s="1"/>
      <c r="C528" s="13"/>
      <c r="D528" s="23"/>
      <c r="E528" s="23"/>
      <c r="F528" s="14" t="str">
        <f>LEFT(Table33[[#This Row],[Account Description ]],5)</f>
        <v/>
      </c>
      <c r="G528" s="1"/>
      <c r="H528" s="1"/>
      <c r="I528" s="20"/>
      <c r="J528" s="1"/>
      <c r="K528" s="16"/>
      <c r="L528" s="16"/>
      <c r="M528" s="17">
        <f>Table33[[#This Row],[Debet]]</f>
        <v>0</v>
      </c>
      <c r="T528"/>
    </row>
    <row r="529" spans="1:20" x14ac:dyDescent="0.25">
      <c r="A529" s="11"/>
      <c r="B529" s="1"/>
      <c r="C529" s="13"/>
      <c r="D529" s="23"/>
      <c r="E529" s="23"/>
      <c r="F529" s="14" t="str">
        <f>LEFT(Table33[[#This Row],[Account Description ]],5)</f>
        <v/>
      </c>
      <c r="G529" s="1"/>
      <c r="H529" s="1"/>
      <c r="I529" s="20"/>
      <c r="J529" s="1"/>
      <c r="K529" s="16"/>
      <c r="L529" s="16"/>
      <c r="M529" s="17">
        <f>Table33[[#This Row],[Debet]]</f>
        <v>0</v>
      </c>
      <c r="T529"/>
    </row>
    <row r="530" spans="1:20" x14ac:dyDescent="0.25">
      <c r="A530" s="11"/>
      <c r="B530" s="1"/>
      <c r="C530" s="13"/>
      <c r="D530" s="23"/>
      <c r="E530" s="23"/>
      <c r="F530" s="14" t="str">
        <f>LEFT(Table33[[#This Row],[Account Description ]],5)</f>
        <v/>
      </c>
      <c r="G530" s="1"/>
      <c r="H530" s="1"/>
      <c r="I530" s="20"/>
      <c r="J530" s="1"/>
      <c r="K530" s="16"/>
      <c r="L530" s="16"/>
      <c r="M530" s="17">
        <f>Table33[[#This Row],[Debet]]</f>
        <v>0</v>
      </c>
      <c r="T530"/>
    </row>
    <row r="531" spans="1:20" x14ac:dyDescent="0.25">
      <c r="A531" s="11"/>
      <c r="B531" s="1"/>
      <c r="C531" s="13"/>
      <c r="D531" s="23"/>
      <c r="E531" s="23"/>
      <c r="F531" s="14" t="str">
        <f>LEFT(Table33[[#This Row],[Account Description ]],5)</f>
        <v/>
      </c>
      <c r="G531" s="1"/>
      <c r="H531" s="1"/>
      <c r="I531" s="20"/>
      <c r="J531" s="1"/>
      <c r="K531" s="16"/>
      <c r="L531" s="16"/>
      <c r="M531" s="17">
        <f>Table33[[#This Row],[Debet]]</f>
        <v>0</v>
      </c>
      <c r="T531"/>
    </row>
    <row r="532" spans="1:20" x14ac:dyDescent="0.25">
      <c r="A532" s="11"/>
      <c r="B532" s="1"/>
      <c r="C532" s="13"/>
      <c r="D532" s="23"/>
      <c r="E532" s="23"/>
      <c r="F532" s="14" t="str">
        <f>LEFT(Table33[[#This Row],[Account Description ]],5)</f>
        <v/>
      </c>
      <c r="G532" s="1"/>
      <c r="H532" s="1"/>
      <c r="I532" s="20"/>
      <c r="J532" s="1"/>
      <c r="K532" s="16"/>
      <c r="L532" s="16"/>
      <c r="M532" s="17">
        <f>Table33[[#This Row],[Debet]]</f>
        <v>0</v>
      </c>
      <c r="T532"/>
    </row>
    <row r="533" spans="1:20" x14ac:dyDescent="0.25">
      <c r="A533" s="11"/>
      <c r="B533" s="1"/>
      <c r="C533" s="13"/>
      <c r="D533" s="23"/>
      <c r="E533" s="23"/>
      <c r="F533" s="14" t="str">
        <f>LEFT(Table33[[#This Row],[Account Description ]],5)</f>
        <v/>
      </c>
      <c r="G533" s="1"/>
      <c r="H533" s="1"/>
      <c r="I533" s="20"/>
      <c r="J533" s="1"/>
      <c r="K533" s="16"/>
      <c r="L533" s="16"/>
      <c r="M533" s="17">
        <f>Table33[[#This Row],[Debet]]</f>
        <v>0</v>
      </c>
      <c r="T533"/>
    </row>
    <row r="534" spans="1:20" x14ac:dyDescent="0.25">
      <c r="A534" s="11"/>
      <c r="B534" s="1"/>
      <c r="C534" s="13"/>
      <c r="D534" s="23"/>
      <c r="E534" s="23"/>
      <c r="F534" s="14" t="str">
        <f>LEFT(Table33[[#This Row],[Account Description ]],5)</f>
        <v/>
      </c>
      <c r="G534" s="1"/>
      <c r="H534" s="1"/>
      <c r="I534" s="20"/>
      <c r="J534" s="1"/>
      <c r="K534" s="16"/>
      <c r="L534" s="16"/>
      <c r="M534" s="17">
        <f>Table33[[#This Row],[Debet]]</f>
        <v>0</v>
      </c>
      <c r="T534"/>
    </row>
    <row r="535" spans="1:20" x14ac:dyDescent="0.25">
      <c r="A535" s="11"/>
      <c r="B535" s="1"/>
      <c r="C535" s="13"/>
      <c r="D535" s="23"/>
      <c r="E535" s="23"/>
      <c r="F535" s="14" t="str">
        <f>LEFT(Table33[[#This Row],[Account Description ]],5)</f>
        <v/>
      </c>
      <c r="G535" s="1"/>
      <c r="H535" s="1"/>
      <c r="I535" s="20"/>
      <c r="J535" s="1"/>
      <c r="K535" s="16"/>
      <c r="L535" s="16"/>
      <c r="M535" s="17">
        <f>Table33[[#This Row],[Debet]]</f>
        <v>0</v>
      </c>
      <c r="T535"/>
    </row>
    <row r="536" spans="1:20" x14ac:dyDescent="0.25">
      <c r="A536" s="11"/>
      <c r="B536" s="1"/>
      <c r="C536" s="13"/>
      <c r="D536" s="23"/>
      <c r="E536" s="23"/>
      <c r="F536" s="14" t="str">
        <f>LEFT(Table33[[#This Row],[Account Description ]],5)</f>
        <v/>
      </c>
      <c r="G536" s="1"/>
      <c r="H536" s="1"/>
      <c r="I536" s="20"/>
      <c r="J536" s="1"/>
      <c r="K536" s="16"/>
      <c r="L536" s="16"/>
      <c r="M536" s="17">
        <f>Table33[[#This Row],[Debet]]</f>
        <v>0</v>
      </c>
      <c r="T536"/>
    </row>
    <row r="537" spans="1:20" x14ac:dyDescent="0.25">
      <c r="A537" s="11"/>
      <c r="B537" s="1"/>
      <c r="C537" s="13"/>
      <c r="D537" s="23"/>
      <c r="E537" s="23"/>
      <c r="F537" s="14" t="str">
        <f>LEFT(Table33[[#This Row],[Account Description ]],5)</f>
        <v/>
      </c>
      <c r="G537" s="1"/>
      <c r="H537" s="1"/>
      <c r="I537" s="20"/>
      <c r="J537" s="1"/>
      <c r="K537" s="16"/>
      <c r="L537" s="16"/>
      <c r="M537" s="17">
        <f>Table33[[#This Row],[Debet]]</f>
        <v>0</v>
      </c>
      <c r="T537"/>
    </row>
    <row r="538" spans="1:20" x14ac:dyDescent="0.25">
      <c r="A538" s="11"/>
      <c r="B538" s="1"/>
      <c r="C538" s="13"/>
      <c r="D538" s="23"/>
      <c r="E538" s="23"/>
      <c r="F538" s="14" t="str">
        <f>LEFT(Table33[[#This Row],[Account Description ]],5)</f>
        <v/>
      </c>
      <c r="G538" s="1"/>
      <c r="H538" s="1"/>
      <c r="I538" s="20"/>
      <c r="J538" s="1"/>
      <c r="K538" s="16"/>
      <c r="L538" s="16"/>
      <c r="M538" s="17">
        <f>Table33[[#This Row],[Debet]]</f>
        <v>0</v>
      </c>
      <c r="T538"/>
    </row>
    <row r="539" spans="1:20" x14ac:dyDescent="0.25">
      <c r="A539" s="11"/>
      <c r="B539" s="1"/>
      <c r="C539" s="13"/>
      <c r="D539" s="23"/>
      <c r="E539" s="23"/>
      <c r="F539" s="14" t="str">
        <f>LEFT(Table33[[#This Row],[Account Description ]],5)</f>
        <v/>
      </c>
      <c r="G539" s="1"/>
      <c r="H539" s="1"/>
      <c r="I539" s="20"/>
      <c r="J539" s="1"/>
      <c r="K539" s="16"/>
      <c r="L539" s="16"/>
      <c r="M539" s="17">
        <f>Table33[[#This Row],[Debet]]</f>
        <v>0</v>
      </c>
      <c r="T539"/>
    </row>
    <row r="540" spans="1:20" x14ac:dyDescent="0.25">
      <c r="A540" s="11"/>
      <c r="B540" s="1"/>
      <c r="C540" s="13"/>
      <c r="D540" s="23"/>
      <c r="E540" s="23"/>
      <c r="F540" s="14" t="str">
        <f>LEFT(Table33[[#This Row],[Account Description ]],5)</f>
        <v/>
      </c>
      <c r="G540" s="1"/>
      <c r="H540" s="1"/>
      <c r="I540" s="20"/>
      <c r="J540" s="1"/>
      <c r="K540" s="16"/>
      <c r="L540" s="16"/>
      <c r="M540" s="17">
        <f>Table33[[#This Row],[Debet]]</f>
        <v>0</v>
      </c>
      <c r="T540"/>
    </row>
    <row r="541" spans="1:20" x14ac:dyDescent="0.25">
      <c r="A541" s="11"/>
      <c r="B541" s="1"/>
      <c r="C541" s="13"/>
      <c r="D541" s="23"/>
      <c r="E541" s="23"/>
      <c r="F541" s="14" t="str">
        <f>LEFT(Table33[[#This Row],[Account Description ]],5)</f>
        <v/>
      </c>
      <c r="G541" s="1"/>
      <c r="H541" s="1"/>
      <c r="I541" s="20"/>
      <c r="J541" s="1"/>
      <c r="K541" s="16"/>
      <c r="L541" s="16"/>
      <c r="M541" s="17">
        <f>Table33[[#This Row],[Debet]]</f>
        <v>0</v>
      </c>
      <c r="T541"/>
    </row>
    <row r="542" spans="1:20" x14ac:dyDescent="0.25">
      <c r="A542" s="11"/>
      <c r="B542" s="1"/>
      <c r="C542" s="13"/>
      <c r="D542" s="23"/>
      <c r="E542" s="23"/>
      <c r="F542" s="14" t="str">
        <f>LEFT(Table33[[#This Row],[Account Description ]],5)</f>
        <v/>
      </c>
      <c r="G542" s="1"/>
      <c r="H542" s="1"/>
      <c r="I542" s="20"/>
      <c r="J542" s="1"/>
      <c r="K542" s="16"/>
      <c r="L542" s="16"/>
      <c r="M542" s="17">
        <f>Table33[[#This Row],[Debet]]</f>
        <v>0</v>
      </c>
      <c r="T542"/>
    </row>
    <row r="543" spans="1:20" x14ac:dyDescent="0.25">
      <c r="A543" s="11"/>
      <c r="B543" s="1"/>
      <c r="C543" s="13"/>
      <c r="D543" s="23"/>
      <c r="E543" s="23"/>
      <c r="F543" s="14" t="str">
        <f>LEFT(Table33[[#This Row],[Account Description ]],5)</f>
        <v/>
      </c>
      <c r="G543" s="1"/>
      <c r="H543" s="1"/>
      <c r="I543" s="20"/>
      <c r="J543" s="1"/>
      <c r="K543" s="16"/>
      <c r="L543" s="16"/>
      <c r="M543" s="17">
        <f>Table33[[#This Row],[Debet]]</f>
        <v>0</v>
      </c>
      <c r="T543"/>
    </row>
    <row r="544" spans="1:20" x14ac:dyDescent="0.25">
      <c r="A544" s="11"/>
      <c r="B544" s="1"/>
      <c r="C544" s="13"/>
      <c r="D544" s="23"/>
      <c r="E544" s="23"/>
      <c r="F544" s="14" t="str">
        <f>LEFT(Table33[[#This Row],[Account Description ]],5)</f>
        <v/>
      </c>
      <c r="G544" s="1"/>
      <c r="H544" s="1"/>
      <c r="I544" s="20"/>
      <c r="J544" s="1"/>
      <c r="K544" s="16"/>
      <c r="L544" s="16"/>
      <c r="M544" s="17">
        <f>Table33[[#This Row],[Debet]]</f>
        <v>0</v>
      </c>
      <c r="T544"/>
    </row>
    <row r="545" spans="1:20" x14ac:dyDescent="0.25">
      <c r="A545" s="11"/>
      <c r="B545" s="1"/>
      <c r="C545" s="13"/>
      <c r="D545" s="23"/>
      <c r="E545" s="23"/>
      <c r="F545" s="14" t="str">
        <f>LEFT(Table33[[#This Row],[Account Description ]],5)</f>
        <v/>
      </c>
      <c r="G545" s="1"/>
      <c r="H545" s="1"/>
      <c r="I545" s="20"/>
      <c r="J545" s="1"/>
      <c r="K545" s="16"/>
      <c r="L545" s="16"/>
      <c r="M545" s="17">
        <f>Table33[[#This Row],[Debet]]</f>
        <v>0</v>
      </c>
      <c r="T545"/>
    </row>
    <row r="546" spans="1:20" x14ac:dyDescent="0.25">
      <c r="A546" s="11"/>
      <c r="B546" s="1"/>
      <c r="C546" s="13"/>
      <c r="D546" s="23"/>
      <c r="E546" s="23"/>
      <c r="F546" s="14" t="str">
        <f>LEFT(Table33[[#This Row],[Account Description ]],5)</f>
        <v/>
      </c>
      <c r="G546" s="1"/>
      <c r="H546" s="1"/>
      <c r="I546" s="20"/>
      <c r="J546" s="1"/>
      <c r="K546" s="16"/>
      <c r="L546" s="16"/>
      <c r="M546" s="17">
        <f>Table33[[#This Row],[Debet]]</f>
        <v>0</v>
      </c>
      <c r="T546"/>
    </row>
    <row r="547" spans="1:20" x14ac:dyDescent="0.25">
      <c r="A547" s="11"/>
      <c r="B547" s="1"/>
      <c r="C547" s="13"/>
      <c r="D547" s="23"/>
      <c r="E547" s="23"/>
      <c r="F547" s="14" t="str">
        <f>LEFT(Table33[[#This Row],[Account Description ]],5)</f>
        <v/>
      </c>
      <c r="G547" s="1"/>
      <c r="H547" s="1"/>
      <c r="I547" s="20"/>
      <c r="J547" s="1"/>
      <c r="K547" s="16"/>
      <c r="L547" s="16"/>
      <c r="M547" s="17">
        <f>Table33[[#This Row],[Debet]]</f>
        <v>0</v>
      </c>
      <c r="T547"/>
    </row>
    <row r="548" spans="1:20" x14ac:dyDescent="0.25">
      <c r="A548" s="11"/>
      <c r="B548" s="1"/>
      <c r="C548" s="13"/>
      <c r="D548" s="23"/>
      <c r="E548" s="23"/>
      <c r="F548" s="14" t="str">
        <f>LEFT(Table33[[#This Row],[Account Description ]],5)</f>
        <v/>
      </c>
      <c r="G548" s="1"/>
      <c r="H548" s="1"/>
      <c r="I548" s="20"/>
      <c r="J548" s="1"/>
      <c r="K548" s="16"/>
      <c r="L548" s="16"/>
      <c r="M548" s="17">
        <f>Table33[[#This Row],[Debet]]</f>
        <v>0</v>
      </c>
      <c r="T548"/>
    </row>
    <row r="549" spans="1:20" x14ac:dyDescent="0.25">
      <c r="A549" s="11"/>
      <c r="B549" s="1"/>
      <c r="C549" s="13"/>
      <c r="D549" s="23"/>
      <c r="E549" s="23"/>
      <c r="F549" s="14" t="str">
        <f>LEFT(Table33[[#This Row],[Account Description ]],5)</f>
        <v/>
      </c>
      <c r="G549" s="1"/>
      <c r="H549" s="1"/>
      <c r="I549" s="20"/>
      <c r="J549" s="1"/>
      <c r="K549" s="16"/>
      <c r="L549" s="16"/>
      <c r="M549" s="17">
        <f>Table33[[#This Row],[Debet]]</f>
        <v>0</v>
      </c>
      <c r="T549"/>
    </row>
    <row r="550" spans="1:20" x14ac:dyDescent="0.25">
      <c r="A550" s="11"/>
      <c r="B550" s="1"/>
      <c r="C550" s="13"/>
      <c r="D550" s="23"/>
      <c r="E550" s="23"/>
      <c r="F550" s="14" t="str">
        <f>LEFT(Table33[[#This Row],[Account Description ]],5)</f>
        <v/>
      </c>
      <c r="G550" s="1"/>
      <c r="H550" s="1"/>
      <c r="I550" s="20"/>
      <c r="J550" s="1"/>
      <c r="K550" s="16"/>
      <c r="L550" s="16"/>
      <c r="M550" s="17">
        <f>Table33[[#This Row],[Debet]]</f>
        <v>0</v>
      </c>
      <c r="T550"/>
    </row>
    <row r="551" spans="1:20" x14ac:dyDescent="0.25">
      <c r="A551" s="11"/>
      <c r="B551" s="1"/>
      <c r="C551" s="13"/>
      <c r="D551" s="23"/>
      <c r="E551" s="23"/>
      <c r="F551" s="14" t="str">
        <f>LEFT(Table33[[#This Row],[Account Description ]],5)</f>
        <v/>
      </c>
      <c r="G551" s="1"/>
      <c r="H551" s="1"/>
      <c r="I551" s="20"/>
      <c r="J551" s="1"/>
      <c r="K551" s="16"/>
      <c r="L551" s="16"/>
      <c r="M551" s="17">
        <f>Table33[[#This Row],[Debet]]</f>
        <v>0</v>
      </c>
      <c r="T551"/>
    </row>
    <row r="552" spans="1:20" x14ac:dyDescent="0.25">
      <c r="A552" s="11"/>
      <c r="B552" s="1"/>
      <c r="C552" s="13"/>
      <c r="D552" s="23"/>
      <c r="E552" s="23"/>
      <c r="F552" s="14" t="str">
        <f>LEFT(Table33[[#This Row],[Account Description ]],5)</f>
        <v/>
      </c>
      <c r="G552" s="1"/>
      <c r="H552" s="1"/>
      <c r="I552" s="20"/>
      <c r="J552" s="1"/>
      <c r="K552" s="16"/>
      <c r="L552" s="16"/>
      <c r="M552" s="17">
        <f>Table33[[#This Row],[Debet]]</f>
        <v>0</v>
      </c>
      <c r="T552"/>
    </row>
    <row r="553" spans="1:20" x14ac:dyDescent="0.25">
      <c r="A553" s="11"/>
      <c r="B553" s="1"/>
      <c r="C553" s="13"/>
      <c r="D553" s="23"/>
      <c r="E553" s="23"/>
      <c r="F553" s="14" t="str">
        <f>LEFT(Table33[[#This Row],[Account Description ]],5)</f>
        <v/>
      </c>
      <c r="G553" s="1"/>
      <c r="H553" s="1"/>
      <c r="I553" s="20"/>
      <c r="J553" s="1"/>
      <c r="K553" s="16"/>
      <c r="L553" s="16"/>
      <c r="M553" s="17">
        <f>Table33[[#This Row],[Debet]]</f>
        <v>0</v>
      </c>
      <c r="T553"/>
    </row>
    <row r="554" spans="1:20" x14ac:dyDescent="0.25">
      <c r="A554" s="11"/>
      <c r="B554" s="1"/>
      <c r="C554" s="13"/>
      <c r="D554" s="23"/>
      <c r="E554" s="23"/>
      <c r="F554" s="14" t="str">
        <f>LEFT(Table33[[#This Row],[Account Description ]],5)</f>
        <v/>
      </c>
      <c r="G554" s="1"/>
      <c r="H554" s="1"/>
      <c r="I554" s="20"/>
      <c r="J554" s="1"/>
      <c r="K554" s="16"/>
      <c r="L554" s="16"/>
      <c r="M554" s="17">
        <f>Table33[[#This Row],[Debet]]</f>
        <v>0</v>
      </c>
      <c r="T554"/>
    </row>
    <row r="555" spans="1:20" x14ac:dyDescent="0.25">
      <c r="A555" s="11"/>
      <c r="B555" s="1"/>
      <c r="C555" s="13"/>
      <c r="D555" s="23"/>
      <c r="E555" s="23"/>
      <c r="F555" s="14" t="str">
        <f>LEFT(Table33[[#This Row],[Account Description ]],5)</f>
        <v/>
      </c>
      <c r="G555" s="1"/>
      <c r="H555" s="1"/>
      <c r="I555" s="20"/>
      <c r="J555" s="1"/>
      <c r="K555" s="16"/>
      <c r="L555" s="16"/>
      <c r="M555" s="17">
        <f>Table33[[#This Row],[Debet]]</f>
        <v>0</v>
      </c>
      <c r="T555"/>
    </row>
    <row r="556" spans="1:20" x14ac:dyDescent="0.25">
      <c r="A556" s="11"/>
      <c r="B556" s="1"/>
      <c r="C556" s="13"/>
      <c r="D556" s="23"/>
      <c r="E556" s="23"/>
      <c r="F556" s="14" t="str">
        <f>LEFT(Table33[[#This Row],[Account Description ]],5)</f>
        <v/>
      </c>
      <c r="G556" s="1"/>
      <c r="H556" s="1"/>
      <c r="I556" s="20"/>
      <c r="J556" s="1"/>
      <c r="K556" s="16"/>
      <c r="L556" s="16"/>
      <c r="M556" s="17">
        <f>Table33[[#This Row],[Debet]]</f>
        <v>0</v>
      </c>
      <c r="T556"/>
    </row>
    <row r="557" spans="1:20" x14ac:dyDescent="0.25">
      <c r="A557" s="11"/>
      <c r="B557" s="1"/>
      <c r="C557" s="13"/>
      <c r="D557" s="23"/>
      <c r="E557" s="23"/>
      <c r="F557" s="14" t="str">
        <f>LEFT(Table33[[#This Row],[Account Description ]],5)</f>
        <v/>
      </c>
      <c r="G557" s="1"/>
      <c r="H557" s="1"/>
      <c r="I557" s="20"/>
      <c r="J557" s="1"/>
      <c r="K557" s="16"/>
      <c r="L557" s="16"/>
      <c r="M557" s="17">
        <f>Table33[[#This Row],[Debet]]</f>
        <v>0</v>
      </c>
      <c r="T557"/>
    </row>
    <row r="558" spans="1:20" x14ac:dyDescent="0.25">
      <c r="A558" s="11"/>
      <c r="B558" s="1"/>
      <c r="C558" s="13"/>
      <c r="D558" s="23"/>
      <c r="E558" s="23"/>
      <c r="F558" s="14" t="str">
        <f>LEFT(Table33[[#This Row],[Account Description ]],5)</f>
        <v/>
      </c>
      <c r="G558" s="1"/>
      <c r="H558" s="1"/>
      <c r="I558" s="20"/>
      <c r="J558" s="1"/>
      <c r="K558" s="16"/>
      <c r="L558" s="16"/>
      <c r="M558" s="17">
        <f>Table33[[#This Row],[Debet]]</f>
        <v>0</v>
      </c>
      <c r="T558"/>
    </row>
    <row r="559" spans="1:20" x14ac:dyDescent="0.25">
      <c r="A559" s="11"/>
      <c r="B559" s="1"/>
      <c r="C559" s="13"/>
      <c r="D559" s="23"/>
      <c r="E559" s="23"/>
      <c r="F559" s="14" t="str">
        <f>LEFT(Table33[[#This Row],[Account Description ]],5)</f>
        <v/>
      </c>
      <c r="G559" s="1"/>
      <c r="H559" s="1"/>
      <c r="I559" s="20"/>
      <c r="J559" s="1"/>
      <c r="K559" s="16"/>
      <c r="L559" s="16"/>
      <c r="M559" s="17">
        <f>Table33[[#This Row],[Debet]]</f>
        <v>0</v>
      </c>
      <c r="T559"/>
    </row>
    <row r="560" spans="1:20" x14ac:dyDescent="0.25">
      <c r="A560" s="11"/>
      <c r="B560" s="1"/>
      <c r="C560" s="13"/>
      <c r="D560" s="23"/>
      <c r="E560" s="23"/>
      <c r="F560" s="14" t="str">
        <f>LEFT(Table33[[#This Row],[Account Description ]],5)</f>
        <v/>
      </c>
      <c r="G560" s="1"/>
      <c r="H560" s="1"/>
      <c r="I560" s="20"/>
      <c r="J560" s="1"/>
      <c r="K560" s="16"/>
      <c r="L560" s="16"/>
      <c r="M560" s="17">
        <f>Table33[[#This Row],[Debet]]</f>
        <v>0</v>
      </c>
      <c r="T560"/>
    </row>
    <row r="561" spans="1:22" x14ac:dyDescent="0.25">
      <c r="A561" s="11"/>
      <c r="B561" s="1"/>
      <c r="C561" s="13"/>
      <c r="D561" s="23"/>
      <c r="E561" s="23"/>
      <c r="F561" s="14" t="str">
        <f>LEFT(Table33[[#This Row],[Account Description ]],5)</f>
        <v/>
      </c>
      <c r="G561" s="1"/>
      <c r="H561" s="1"/>
      <c r="I561" s="20"/>
      <c r="J561" s="1"/>
      <c r="K561" s="16"/>
      <c r="L561" s="16"/>
      <c r="M561" s="17">
        <f>Table33[[#This Row],[Debet]]</f>
        <v>0</v>
      </c>
      <c r="T561"/>
    </row>
    <row r="562" spans="1:22" x14ac:dyDescent="0.25">
      <c r="A562" s="11"/>
      <c r="B562" s="1"/>
      <c r="C562" s="13"/>
      <c r="D562" s="23"/>
      <c r="E562" s="23"/>
      <c r="F562" s="14" t="str">
        <f>LEFT(Table33[[#This Row],[Account Description ]],5)</f>
        <v/>
      </c>
      <c r="G562" s="1"/>
      <c r="H562" s="1"/>
      <c r="I562" s="20"/>
      <c r="J562" s="1"/>
      <c r="K562" s="16"/>
      <c r="L562" s="16"/>
      <c r="M562" s="17">
        <f>Table33[[#This Row],[Debet]]</f>
        <v>0</v>
      </c>
      <c r="T562"/>
    </row>
    <row r="563" spans="1:22" x14ac:dyDescent="0.25">
      <c r="A563" s="11"/>
      <c r="B563" s="1"/>
      <c r="C563" s="13"/>
      <c r="D563" s="23"/>
      <c r="E563" s="23"/>
      <c r="F563" s="14" t="str">
        <f>LEFT(Table33[[#This Row],[Account Description ]],5)</f>
        <v/>
      </c>
      <c r="G563" s="1"/>
      <c r="H563" s="1"/>
      <c r="I563" s="20"/>
      <c r="J563" s="1"/>
      <c r="K563" s="16"/>
      <c r="L563" s="16"/>
      <c r="M563" s="17">
        <f>Table33[[#This Row],[Debet]]</f>
        <v>0</v>
      </c>
      <c r="T563"/>
    </row>
    <row r="564" spans="1:22" x14ac:dyDescent="0.25">
      <c r="A564" s="11"/>
      <c r="B564" s="1"/>
      <c r="C564" s="13"/>
      <c r="D564" s="23"/>
      <c r="E564" s="23"/>
      <c r="F564" s="14" t="str">
        <f>LEFT(Table33[[#This Row],[Account Description ]],5)</f>
        <v/>
      </c>
      <c r="G564" s="1"/>
      <c r="H564" s="1"/>
      <c r="I564" s="20"/>
      <c r="J564" s="1"/>
      <c r="K564" s="16"/>
      <c r="L564" s="16"/>
      <c r="M564" s="17">
        <f>Table33[[#This Row],[Debet]]</f>
        <v>0</v>
      </c>
      <c r="T564"/>
    </row>
    <row r="565" spans="1:22" x14ac:dyDescent="0.25">
      <c r="A565" s="11"/>
      <c r="B565" s="1"/>
      <c r="C565" s="13"/>
      <c r="D565" s="23"/>
      <c r="E565" s="23"/>
      <c r="F565" s="14" t="str">
        <f>LEFT(Table33[[#This Row],[Account Description ]],5)</f>
        <v/>
      </c>
      <c r="G565" s="1"/>
      <c r="H565" s="1"/>
      <c r="I565" s="20"/>
      <c r="J565" s="1"/>
      <c r="K565" s="16"/>
      <c r="L565" s="16"/>
      <c r="M565" s="17">
        <f>Table33[[#This Row],[Debet]]</f>
        <v>0</v>
      </c>
      <c r="O565" s="3" t="s">
        <v>444</v>
      </c>
      <c r="P565" s="3" t="s">
        <v>446</v>
      </c>
      <c r="T565"/>
    </row>
    <row r="566" spans="1:22" x14ac:dyDescent="0.25">
      <c r="A566" s="11"/>
      <c r="B566" s="1"/>
      <c r="C566" s="13"/>
      <c r="D566" s="23"/>
      <c r="E566" s="23"/>
      <c r="F566" s="14" t="str">
        <f>LEFT(Table33[[#This Row],[Account Description ]],5)</f>
        <v/>
      </c>
      <c r="G566" s="1"/>
      <c r="H566" s="1"/>
      <c r="I566" s="20"/>
      <c r="J566" s="1"/>
      <c r="K566" s="16"/>
      <c r="L566" s="16"/>
      <c r="M566" s="17">
        <f>Table33[[#This Row],[Debet]]</f>
        <v>0</v>
      </c>
      <c r="O566" s="3" t="s">
        <v>444</v>
      </c>
      <c r="P566" s="3" t="s">
        <v>445</v>
      </c>
      <c r="T566"/>
    </row>
    <row r="567" spans="1:22" x14ac:dyDescent="0.25">
      <c r="A567" s="11"/>
      <c r="B567" s="1"/>
      <c r="C567" s="13"/>
      <c r="D567" s="23"/>
      <c r="E567" s="23"/>
      <c r="F567" s="14" t="str">
        <f>LEFT(Table33[[#This Row],[Account Description ]],5)</f>
        <v/>
      </c>
      <c r="G567" s="1"/>
      <c r="H567" s="1"/>
      <c r="I567" s="20"/>
      <c r="J567" s="1"/>
      <c r="K567" s="16"/>
      <c r="L567" s="16"/>
      <c r="M567" s="17">
        <f>Table33[[#This Row],[Debet]]</f>
        <v>0</v>
      </c>
      <c r="O567" s="3" t="s">
        <v>444</v>
      </c>
      <c r="P567" s="3" t="s">
        <v>442</v>
      </c>
      <c r="Q567" s="3">
        <f>180000+144000</f>
        <v>324000</v>
      </c>
      <c r="R567" s="3" t="s">
        <v>446</v>
      </c>
      <c r="T567"/>
    </row>
    <row r="568" spans="1:22" x14ac:dyDescent="0.25">
      <c r="A568" s="11"/>
      <c r="B568" s="1"/>
      <c r="C568" s="13"/>
      <c r="D568" s="23"/>
      <c r="E568" s="23"/>
      <c r="F568" s="14" t="str">
        <f>LEFT(Table33[[#This Row],[Account Description ]],5)</f>
        <v/>
      </c>
      <c r="G568" s="1"/>
      <c r="H568" s="1"/>
      <c r="I568" s="20"/>
      <c r="J568" s="1"/>
      <c r="K568" s="16"/>
      <c r="L568" s="16"/>
      <c r="M568" s="17">
        <f>Table33[[#This Row],[Debet]]</f>
        <v>0</v>
      </c>
      <c r="O568" s="3" t="s">
        <v>442</v>
      </c>
      <c r="P568" s="3" t="s">
        <v>447</v>
      </c>
      <c r="T568"/>
    </row>
    <row r="569" spans="1:22" x14ac:dyDescent="0.25">
      <c r="A569" s="11"/>
      <c r="B569" s="1"/>
      <c r="C569" s="13"/>
      <c r="D569" s="23"/>
      <c r="E569" s="23"/>
      <c r="F569" s="14" t="str">
        <f>LEFT(Table33[[#This Row],[Account Description ]],5)</f>
        <v/>
      </c>
      <c r="G569" s="1"/>
      <c r="H569" s="1"/>
      <c r="I569" s="20"/>
      <c r="J569" s="1"/>
      <c r="K569" s="16"/>
      <c r="L569" s="16"/>
      <c r="M569" s="17">
        <f>Table33[[#This Row],[Debet]]</f>
        <v>0</v>
      </c>
      <c r="O569" s="3" t="s">
        <v>448</v>
      </c>
      <c r="P569" s="3" t="s">
        <v>447</v>
      </c>
      <c r="T569"/>
    </row>
    <row r="570" spans="1:22" x14ac:dyDescent="0.25">
      <c r="A570" s="11"/>
      <c r="B570" s="1"/>
      <c r="C570" s="13"/>
      <c r="D570" s="23"/>
      <c r="E570" s="23"/>
      <c r="F570" s="14" t="str">
        <f>LEFT(Table33[[#This Row],[Account Description ]],5)</f>
        <v/>
      </c>
      <c r="G570" s="1"/>
      <c r="H570" s="1"/>
      <c r="I570" s="20"/>
      <c r="J570" s="1"/>
      <c r="K570" s="16"/>
      <c r="L570" s="16"/>
      <c r="M570" s="17">
        <f>Table33[[#This Row],[Debet]]</f>
        <v>0</v>
      </c>
      <c r="T570"/>
    </row>
    <row r="571" spans="1:22" x14ac:dyDescent="0.25">
      <c r="A571" s="11"/>
      <c r="B571" s="1"/>
      <c r="C571" s="13"/>
      <c r="D571" s="23"/>
      <c r="E571" s="23"/>
      <c r="F571" s="14" t="str">
        <f>LEFT(Table33[[#This Row],[Account Description ]],5)</f>
        <v/>
      </c>
      <c r="G571" s="1"/>
      <c r="H571" s="1"/>
      <c r="I571" s="20"/>
      <c r="J571" s="1"/>
      <c r="K571" s="16"/>
      <c r="L571" s="16"/>
      <c r="M571" s="17">
        <f>Table33[[#This Row],[Debet]]</f>
        <v>0</v>
      </c>
      <c r="T571"/>
    </row>
    <row r="572" spans="1:22" x14ac:dyDescent="0.25">
      <c r="A572" s="11"/>
      <c r="B572" s="1"/>
      <c r="C572" s="13"/>
      <c r="D572" s="23"/>
      <c r="E572" s="23"/>
      <c r="F572" s="14" t="str">
        <f>LEFT(Table33[[#This Row],[Account Description ]],5)</f>
        <v/>
      </c>
      <c r="G572" s="1"/>
      <c r="H572" s="1"/>
      <c r="I572" s="20"/>
      <c r="J572" s="1"/>
      <c r="K572" s="16"/>
      <c r="L572" s="16"/>
      <c r="M572" s="17">
        <f>Table33[[#This Row],[Debet]]</f>
        <v>0</v>
      </c>
      <c r="T572"/>
    </row>
    <row r="573" spans="1:22" x14ac:dyDescent="0.25">
      <c r="A573" s="11"/>
      <c r="B573" s="1"/>
      <c r="C573" s="13"/>
      <c r="D573" s="23"/>
      <c r="E573" s="23"/>
      <c r="F573" s="14" t="str">
        <f>LEFT(Table33[[#This Row],[Account Description ]],5)</f>
        <v/>
      </c>
      <c r="G573" s="1"/>
      <c r="H573" s="1"/>
      <c r="I573" s="20"/>
      <c r="J573" s="1"/>
      <c r="K573" s="16"/>
      <c r="L573" s="16"/>
      <c r="M573" s="17">
        <f>Table33[[#This Row],[Debet]]</f>
        <v>0</v>
      </c>
      <c r="T573"/>
    </row>
    <row r="574" spans="1:22" x14ac:dyDescent="0.25">
      <c r="A574" s="11"/>
      <c r="B574" s="1"/>
      <c r="C574" s="13"/>
      <c r="D574" s="23"/>
      <c r="E574" s="23"/>
      <c r="F574" s="14" t="str">
        <f>LEFT(Table33[[#This Row],[Account Description ]],5)</f>
        <v/>
      </c>
      <c r="G574" s="1"/>
      <c r="H574" s="1"/>
      <c r="I574" s="20"/>
      <c r="J574" s="1"/>
      <c r="K574" s="16"/>
      <c r="L574" s="16"/>
      <c r="M574" s="17">
        <f>Table33[[#This Row],[Debet]]</f>
        <v>0</v>
      </c>
      <c r="T574"/>
    </row>
    <row r="575" spans="1:22" x14ac:dyDescent="0.25">
      <c r="A575" s="11"/>
      <c r="B575" s="1"/>
      <c r="C575" s="13"/>
      <c r="D575" s="23"/>
      <c r="E575" s="23"/>
      <c r="F575" s="14" t="str">
        <f>LEFT(Table33[[#This Row],[Account Description ]],5)</f>
        <v/>
      </c>
      <c r="G575" s="1"/>
      <c r="H575" s="1"/>
      <c r="I575" s="20"/>
      <c r="J575" s="1"/>
      <c r="K575" s="16"/>
      <c r="L575" s="16"/>
      <c r="M575" s="17">
        <f>Table33[[#This Row],[Debet]]</f>
        <v>0</v>
      </c>
      <c r="O575" s="3" t="s">
        <v>442</v>
      </c>
      <c r="P575" s="3" t="s">
        <v>445</v>
      </c>
      <c r="Q575" s="3">
        <v>43000000</v>
      </c>
      <c r="R575" s="3" t="s">
        <v>449</v>
      </c>
      <c r="S575" s="3">
        <v>322500</v>
      </c>
      <c r="T575" t="s">
        <v>450</v>
      </c>
      <c r="U575" s="3">
        <v>730950</v>
      </c>
      <c r="V575" t="s">
        <v>451</v>
      </c>
    </row>
    <row r="576" spans="1:22" x14ac:dyDescent="0.25">
      <c r="A576" s="11"/>
      <c r="B576" s="1"/>
      <c r="C576" s="13"/>
      <c r="D576" s="23"/>
      <c r="E576" s="23"/>
      <c r="F576" s="14" t="str">
        <f>LEFT(Table33[[#This Row],[Account Description ]],5)</f>
        <v/>
      </c>
      <c r="G576" s="1"/>
      <c r="H576" s="1"/>
      <c r="I576" s="20"/>
      <c r="J576" s="1"/>
      <c r="K576" s="16"/>
      <c r="L576" s="16"/>
      <c r="M576" s="17">
        <f>Table33[[#This Row],[Debet]]</f>
        <v>0</v>
      </c>
      <c r="T576"/>
    </row>
    <row r="577" spans="1:20" x14ac:dyDescent="0.25">
      <c r="A577" s="11"/>
      <c r="B577" s="1"/>
      <c r="C577" s="13"/>
      <c r="D577" s="23"/>
      <c r="E577" s="23"/>
      <c r="F577" s="14" t="str">
        <f>LEFT(Table33[[#This Row],[Account Description ]],5)</f>
        <v/>
      </c>
      <c r="G577" s="1"/>
      <c r="H577" s="1"/>
      <c r="I577" s="20"/>
      <c r="J577" s="1"/>
      <c r="K577" s="16"/>
      <c r="L577" s="16"/>
      <c r="M577" s="17">
        <f>Table33[[#This Row],[Debet]]</f>
        <v>0</v>
      </c>
      <c r="T577"/>
    </row>
    <row r="578" spans="1:20" x14ac:dyDescent="0.25">
      <c r="A578" s="11"/>
      <c r="B578" s="1"/>
      <c r="C578" s="13"/>
      <c r="D578" s="23"/>
      <c r="E578" s="23"/>
      <c r="F578" s="14" t="str">
        <f>LEFT(Table33[[#This Row],[Account Description ]],5)</f>
        <v/>
      </c>
      <c r="G578" s="1"/>
      <c r="H578" s="1"/>
      <c r="I578" s="20"/>
      <c r="J578" s="1"/>
      <c r="K578" s="16"/>
      <c r="L578" s="16"/>
      <c r="M578" s="17">
        <f>Table33[[#This Row],[Debet]]</f>
        <v>0</v>
      </c>
      <c r="T578"/>
    </row>
    <row r="579" spans="1:20" x14ac:dyDescent="0.25">
      <c r="A579" s="11"/>
      <c r="B579" s="1"/>
      <c r="C579" s="13"/>
      <c r="D579" s="23"/>
      <c r="E579" s="23"/>
      <c r="F579" s="14" t="str">
        <f>LEFT(Table33[[#This Row],[Account Description ]],5)</f>
        <v/>
      </c>
      <c r="G579" s="1"/>
      <c r="H579" s="1"/>
      <c r="I579" s="20"/>
      <c r="J579" s="1"/>
      <c r="K579" s="16"/>
      <c r="L579" s="16"/>
      <c r="M579" s="17">
        <f>Table33[[#This Row],[Debet]]</f>
        <v>0</v>
      </c>
      <c r="T579"/>
    </row>
    <row r="580" spans="1:20" x14ac:dyDescent="0.25">
      <c r="A580" s="11"/>
      <c r="B580" s="1"/>
      <c r="C580" s="13"/>
      <c r="D580" s="23"/>
      <c r="E580" s="23"/>
      <c r="F580" s="14" t="str">
        <f>LEFT(Table33[[#This Row],[Account Description ]],5)</f>
        <v/>
      </c>
      <c r="G580" s="1"/>
      <c r="H580" s="1"/>
      <c r="I580" s="20"/>
      <c r="J580" s="1"/>
      <c r="K580" s="16"/>
      <c r="L580" s="16"/>
      <c r="M580" s="17">
        <f>Table33[[#This Row],[Debet]]</f>
        <v>0</v>
      </c>
      <c r="T580"/>
    </row>
    <row r="581" spans="1:20" x14ac:dyDescent="0.25">
      <c r="A581" s="11"/>
      <c r="B581" s="1"/>
      <c r="C581" s="13"/>
      <c r="D581" s="23"/>
      <c r="E581" s="23"/>
      <c r="F581" s="14" t="str">
        <f>LEFT(Table33[[#This Row],[Account Description ]],5)</f>
        <v/>
      </c>
      <c r="G581" s="1"/>
      <c r="H581" s="1"/>
      <c r="I581" s="20"/>
      <c r="J581" s="1"/>
      <c r="K581" s="16"/>
      <c r="L581" s="16"/>
      <c r="M581" s="17">
        <f>Table33[[#This Row],[Debet]]</f>
        <v>0</v>
      </c>
      <c r="T581"/>
    </row>
    <row r="582" spans="1:20" x14ac:dyDescent="0.25">
      <c r="A582" s="11"/>
      <c r="B582" s="1"/>
      <c r="C582" s="13"/>
      <c r="D582" s="23"/>
      <c r="E582" s="23"/>
      <c r="F582" s="14" t="str">
        <f>LEFT(Table33[[#This Row],[Account Description ]],5)</f>
        <v/>
      </c>
      <c r="G582" s="1"/>
      <c r="H582" s="1"/>
      <c r="I582" s="20"/>
      <c r="J582" s="1"/>
      <c r="K582" s="16"/>
      <c r="L582" s="16"/>
      <c r="M582" s="17">
        <f>Table33[[#This Row],[Debet]]</f>
        <v>0</v>
      </c>
      <c r="T582"/>
    </row>
    <row r="583" spans="1:20" x14ac:dyDescent="0.25">
      <c r="A583" s="11"/>
      <c r="B583" s="1"/>
      <c r="C583" s="13"/>
      <c r="D583" s="23"/>
      <c r="E583" s="23"/>
      <c r="F583" s="14" t="str">
        <f>LEFT(Table33[[#This Row],[Account Description ]],5)</f>
        <v/>
      </c>
      <c r="G583" s="1"/>
      <c r="H583" s="1"/>
      <c r="I583" s="20"/>
      <c r="J583" s="1"/>
      <c r="K583" s="16"/>
      <c r="L583" s="16"/>
      <c r="M583" s="17">
        <f>Table33[[#This Row],[Debet]]</f>
        <v>0</v>
      </c>
      <c r="T583"/>
    </row>
    <row r="584" spans="1:20" x14ac:dyDescent="0.25">
      <c r="A584" s="11"/>
      <c r="B584" s="1"/>
      <c r="C584" s="13"/>
      <c r="D584" s="23"/>
      <c r="E584" s="23"/>
      <c r="F584" s="14" t="str">
        <f>LEFT(Table33[[#This Row],[Account Description ]],5)</f>
        <v/>
      </c>
      <c r="G584" s="1"/>
      <c r="H584" s="1"/>
      <c r="I584" s="20"/>
      <c r="J584" s="1"/>
      <c r="K584" s="16"/>
      <c r="L584" s="16"/>
      <c r="M584" s="17">
        <f>Table33[[#This Row],[Debet]]</f>
        <v>0</v>
      </c>
      <c r="T584"/>
    </row>
    <row r="585" spans="1:20" x14ac:dyDescent="0.25">
      <c r="A585" s="11"/>
      <c r="B585" s="1"/>
      <c r="C585" s="13"/>
      <c r="D585" s="23"/>
      <c r="E585" s="23"/>
      <c r="F585" s="14" t="str">
        <f>LEFT(Table33[[#This Row],[Account Description ]],5)</f>
        <v/>
      </c>
      <c r="G585" s="1"/>
      <c r="H585" s="1"/>
      <c r="I585" s="20"/>
      <c r="J585" s="1"/>
      <c r="K585" s="16"/>
      <c r="L585" s="16"/>
      <c r="M585" s="17">
        <f>Table33[[#This Row],[Debet]]</f>
        <v>0</v>
      </c>
      <c r="T585"/>
    </row>
    <row r="586" spans="1:20" x14ac:dyDescent="0.25">
      <c r="A586" s="11"/>
      <c r="B586" s="1"/>
      <c r="C586" s="13"/>
      <c r="D586" s="23"/>
      <c r="E586" s="23"/>
      <c r="F586" s="14" t="str">
        <f>LEFT(Table33[[#This Row],[Account Description ]],5)</f>
        <v/>
      </c>
      <c r="G586" s="1"/>
      <c r="H586" s="1"/>
      <c r="I586" s="20"/>
      <c r="J586" s="1"/>
      <c r="K586" s="16"/>
      <c r="L586" s="16"/>
      <c r="M586" s="17">
        <f>Table33[[#This Row],[Debet]]</f>
        <v>0</v>
      </c>
      <c r="T586"/>
    </row>
    <row r="587" spans="1:20" x14ac:dyDescent="0.25">
      <c r="A587" s="11"/>
      <c r="B587" s="1"/>
      <c r="C587" s="13"/>
      <c r="D587" s="23"/>
      <c r="E587" s="23"/>
      <c r="F587" s="14" t="str">
        <f>LEFT(Table33[[#This Row],[Account Description ]],5)</f>
        <v/>
      </c>
      <c r="G587" s="1"/>
      <c r="H587" s="1"/>
      <c r="I587" s="20"/>
      <c r="J587" s="1"/>
      <c r="K587" s="16"/>
      <c r="L587" s="16"/>
      <c r="M587" s="17">
        <f>Table33[[#This Row],[Debet]]</f>
        <v>0</v>
      </c>
      <c r="T587"/>
    </row>
    <row r="588" spans="1:20" x14ac:dyDescent="0.25">
      <c r="A588" s="11"/>
      <c r="B588" s="1"/>
      <c r="C588" s="13"/>
      <c r="D588" s="23"/>
      <c r="E588" s="23"/>
      <c r="F588" s="14" t="str">
        <f>LEFT(Table33[[#This Row],[Account Description ]],5)</f>
        <v/>
      </c>
      <c r="G588" s="1"/>
      <c r="H588" s="1"/>
      <c r="I588" s="20"/>
      <c r="J588" s="1"/>
      <c r="K588" s="16"/>
      <c r="L588" s="16"/>
      <c r="M588" s="17">
        <f>Table33[[#This Row],[Debet]]</f>
        <v>0</v>
      </c>
      <c r="T588"/>
    </row>
    <row r="589" spans="1:20" x14ac:dyDescent="0.25">
      <c r="A589" s="11"/>
      <c r="B589" s="1"/>
      <c r="C589" s="13"/>
      <c r="D589" s="23"/>
      <c r="E589" s="23"/>
      <c r="F589" s="14" t="str">
        <f>LEFT(Table33[[#This Row],[Account Description ]],5)</f>
        <v/>
      </c>
      <c r="G589" s="1"/>
      <c r="H589" s="1"/>
      <c r="I589" s="20"/>
      <c r="J589" s="1"/>
      <c r="K589" s="16"/>
      <c r="L589" s="16"/>
      <c r="M589" s="17">
        <f>Table33[[#This Row],[Debet]]</f>
        <v>0</v>
      </c>
      <c r="T589"/>
    </row>
    <row r="590" spans="1:20" x14ac:dyDescent="0.25">
      <c r="A590" s="11"/>
      <c r="B590" s="1"/>
      <c r="C590" s="13"/>
      <c r="D590" s="23"/>
      <c r="E590" s="23"/>
      <c r="F590" s="14" t="str">
        <f>LEFT(Table33[[#This Row],[Account Description ]],5)</f>
        <v/>
      </c>
      <c r="G590" s="1"/>
      <c r="H590" s="1"/>
      <c r="I590" s="20"/>
      <c r="J590" s="1"/>
      <c r="K590" s="16"/>
      <c r="L590" s="16"/>
      <c r="M590" s="17">
        <f>Table33[[#This Row],[Debet]]</f>
        <v>0</v>
      </c>
      <c r="T590"/>
    </row>
    <row r="591" spans="1:20" x14ac:dyDescent="0.25">
      <c r="A591" s="11"/>
      <c r="B591" s="1"/>
      <c r="C591" s="13"/>
      <c r="D591" s="23"/>
      <c r="E591" s="23"/>
      <c r="F591" s="14" t="str">
        <f>LEFT(Table33[[#This Row],[Account Description ]],5)</f>
        <v/>
      </c>
      <c r="G591" s="1"/>
      <c r="H591" s="1"/>
      <c r="I591" s="20"/>
      <c r="J591" s="1"/>
      <c r="K591" s="16"/>
      <c r="L591" s="16"/>
      <c r="M591" s="17">
        <f>Table33[[#This Row],[Debet]]</f>
        <v>0</v>
      </c>
      <c r="T591"/>
    </row>
    <row r="592" spans="1:20" x14ac:dyDescent="0.25">
      <c r="A592" s="11"/>
      <c r="B592" s="1"/>
      <c r="C592" s="13"/>
      <c r="D592" s="23"/>
      <c r="E592" s="23"/>
      <c r="F592" s="14" t="str">
        <f>LEFT(Table33[[#This Row],[Account Description ]],5)</f>
        <v/>
      </c>
      <c r="G592" s="1"/>
      <c r="H592" s="1"/>
      <c r="I592" s="20"/>
      <c r="J592" s="1"/>
      <c r="K592" s="16"/>
      <c r="L592" s="16"/>
      <c r="M592" s="17">
        <f>Table33[[#This Row],[Debet]]</f>
        <v>0</v>
      </c>
      <c r="T592"/>
    </row>
    <row r="593" spans="1:20" x14ac:dyDescent="0.25">
      <c r="A593" s="11"/>
      <c r="B593" s="1"/>
      <c r="C593" s="13"/>
      <c r="D593" s="23"/>
      <c r="E593" s="23"/>
      <c r="F593" s="14" t="str">
        <f>LEFT(Table33[[#This Row],[Account Description ]],5)</f>
        <v/>
      </c>
      <c r="G593" s="1"/>
      <c r="H593" s="1"/>
      <c r="I593" s="20"/>
      <c r="J593" s="1"/>
      <c r="K593" s="16"/>
      <c r="L593" s="16"/>
      <c r="M593" s="17">
        <f>Table33[[#This Row],[Debet]]</f>
        <v>0</v>
      </c>
      <c r="T593"/>
    </row>
    <row r="594" spans="1:20" x14ac:dyDescent="0.25">
      <c r="A594" s="11"/>
      <c r="B594" s="1"/>
      <c r="C594" s="13"/>
      <c r="D594" s="23"/>
      <c r="E594" s="23"/>
      <c r="F594" s="14" t="str">
        <f>LEFT(Table33[[#This Row],[Account Description ]],5)</f>
        <v/>
      </c>
      <c r="G594" s="1"/>
      <c r="H594" s="1"/>
      <c r="I594" s="20"/>
      <c r="J594" s="1"/>
      <c r="K594" s="16"/>
      <c r="L594" s="16"/>
      <c r="M594" s="17">
        <f>Table33[[#This Row],[Debet]]</f>
        <v>0</v>
      </c>
      <c r="T594"/>
    </row>
    <row r="595" spans="1:20" x14ac:dyDescent="0.25">
      <c r="A595" s="11"/>
      <c r="B595" s="1"/>
      <c r="C595" s="13"/>
      <c r="D595" s="23"/>
      <c r="E595" s="23"/>
      <c r="F595" s="14" t="str">
        <f>LEFT(Table33[[#This Row],[Account Description ]],5)</f>
        <v/>
      </c>
      <c r="G595" s="1"/>
      <c r="H595" s="1"/>
      <c r="I595" s="20"/>
      <c r="J595" s="1"/>
      <c r="K595" s="16"/>
      <c r="L595" s="16"/>
      <c r="M595" s="17">
        <f>Table33[[#This Row],[Debet]]</f>
        <v>0</v>
      </c>
      <c r="T595"/>
    </row>
    <row r="596" spans="1:20" x14ac:dyDescent="0.25">
      <c r="A596" s="11"/>
      <c r="B596" s="1"/>
      <c r="C596" s="13"/>
      <c r="D596" s="23"/>
      <c r="E596" s="23"/>
      <c r="F596" s="14" t="str">
        <f>LEFT(Table33[[#This Row],[Account Description ]],5)</f>
        <v/>
      </c>
      <c r="G596" s="1"/>
      <c r="H596" s="1"/>
      <c r="I596" s="20"/>
      <c r="J596" s="1"/>
      <c r="K596" s="16"/>
      <c r="L596" s="16"/>
      <c r="M596" s="17">
        <f>Table33[[#This Row],[Debet]]</f>
        <v>0</v>
      </c>
      <c r="T596"/>
    </row>
    <row r="597" spans="1:20" x14ac:dyDescent="0.25">
      <c r="A597" s="11"/>
      <c r="B597" s="1"/>
      <c r="C597" s="13"/>
      <c r="D597" s="23"/>
      <c r="E597" s="23"/>
      <c r="F597" s="14" t="str">
        <f>LEFT(Table33[[#This Row],[Account Description ]],5)</f>
        <v/>
      </c>
      <c r="G597" s="1"/>
      <c r="H597" s="1"/>
      <c r="I597" s="20"/>
      <c r="J597" s="1"/>
      <c r="K597" s="16"/>
      <c r="L597" s="16"/>
      <c r="M597" s="17">
        <f>Table33[[#This Row],[Debet]]</f>
        <v>0</v>
      </c>
      <c r="T597"/>
    </row>
    <row r="598" spans="1:20" x14ac:dyDescent="0.25">
      <c r="A598" s="11"/>
      <c r="B598" s="1"/>
      <c r="C598" s="13"/>
      <c r="D598" s="23"/>
      <c r="E598" s="23"/>
      <c r="F598" s="14" t="str">
        <f>LEFT(Table33[[#This Row],[Account Description ]],5)</f>
        <v/>
      </c>
      <c r="G598" s="1"/>
      <c r="H598" s="1"/>
      <c r="I598" s="20"/>
      <c r="J598" s="1"/>
      <c r="K598" s="16"/>
      <c r="L598" s="16"/>
      <c r="M598" s="17">
        <f>Table33[[#This Row],[Debet]]</f>
        <v>0</v>
      </c>
      <c r="T598"/>
    </row>
    <row r="599" spans="1:20" x14ac:dyDescent="0.25">
      <c r="A599" s="11"/>
      <c r="B599" s="1"/>
      <c r="C599" s="13"/>
      <c r="D599" s="23"/>
      <c r="E599" s="23"/>
      <c r="F599" s="14" t="str">
        <f>LEFT(Table33[[#This Row],[Account Description ]],5)</f>
        <v/>
      </c>
      <c r="G599" s="1"/>
      <c r="H599" s="1"/>
      <c r="I599" s="20"/>
      <c r="J599" s="1"/>
      <c r="K599" s="16"/>
      <c r="L599" s="16"/>
      <c r="M599" s="17">
        <f>Table33[[#This Row],[Debet]]</f>
        <v>0</v>
      </c>
      <c r="T599"/>
    </row>
    <row r="600" spans="1:20" x14ac:dyDescent="0.25">
      <c r="A600" s="11"/>
      <c r="B600" s="1"/>
      <c r="C600" s="13"/>
      <c r="D600" s="23"/>
      <c r="E600" s="23"/>
      <c r="F600" s="14" t="str">
        <f>LEFT(Table33[[#This Row],[Account Description ]],5)</f>
        <v/>
      </c>
      <c r="G600" s="1"/>
      <c r="H600" s="1"/>
      <c r="I600" s="20"/>
      <c r="J600" s="1"/>
      <c r="K600" s="16"/>
      <c r="L600" s="16"/>
      <c r="M600" s="17">
        <f>Table33[[#This Row],[Debet]]</f>
        <v>0</v>
      </c>
      <c r="T600"/>
    </row>
    <row r="601" spans="1:20" x14ac:dyDescent="0.25">
      <c r="A601" s="11"/>
      <c r="B601" s="1"/>
      <c r="C601" s="13"/>
      <c r="D601" s="23"/>
      <c r="E601" s="23"/>
      <c r="F601" s="14" t="str">
        <f>LEFT(Table33[[#This Row],[Account Description ]],5)</f>
        <v/>
      </c>
      <c r="G601" s="1"/>
      <c r="H601" s="1"/>
      <c r="I601" s="20"/>
      <c r="J601" s="1"/>
      <c r="K601" s="16"/>
      <c r="L601" s="16"/>
      <c r="M601" s="17">
        <f>Table33[[#This Row],[Debet]]</f>
        <v>0</v>
      </c>
      <c r="T601"/>
    </row>
    <row r="602" spans="1:20" x14ac:dyDescent="0.25">
      <c r="A602" s="11"/>
      <c r="B602" s="1"/>
      <c r="C602" s="13"/>
      <c r="D602" s="23"/>
      <c r="E602" s="23"/>
      <c r="F602" s="14" t="str">
        <f>LEFT(Table33[[#This Row],[Account Description ]],5)</f>
        <v/>
      </c>
      <c r="G602" s="1"/>
      <c r="H602" s="1"/>
      <c r="I602" s="20"/>
      <c r="J602" s="1"/>
      <c r="K602" s="16"/>
      <c r="L602" s="16"/>
      <c r="M602" s="17">
        <f>Table33[[#This Row],[Debet]]</f>
        <v>0</v>
      </c>
      <c r="T602"/>
    </row>
    <row r="603" spans="1:20" x14ac:dyDescent="0.25">
      <c r="A603" s="11"/>
      <c r="B603" s="1"/>
      <c r="C603" s="13"/>
      <c r="D603" s="23"/>
      <c r="E603" s="23"/>
      <c r="F603" s="14" t="str">
        <f>LEFT(Table33[[#This Row],[Account Description ]],5)</f>
        <v/>
      </c>
      <c r="G603" s="1"/>
      <c r="H603" s="1"/>
      <c r="I603" s="20"/>
      <c r="J603" s="1"/>
      <c r="K603" s="16"/>
      <c r="L603" s="16"/>
      <c r="M603" s="17">
        <f>Table33[[#This Row],[Debet]]</f>
        <v>0</v>
      </c>
      <c r="T603"/>
    </row>
    <row r="604" spans="1:20" x14ac:dyDescent="0.25">
      <c r="A604" s="11"/>
      <c r="B604" s="1"/>
      <c r="C604" s="13"/>
      <c r="D604" s="23"/>
      <c r="E604" s="23"/>
      <c r="F604" s="14" t="str">
        <f>LEFT(Table33[[#This Row],[Account Description ]],5)</f>
        <v/>
      </c>
      <c r="G604" s="1"/>
      <c r="H604" s="1"/>
      <c r="I604" s="20"/>
      <c r="J604" s="1"/>
      <c r="K604" s="16"/>
      <c r="L604" s="16"/>
      <c r="M604" s="17">
        <f>Table33[[#This Row],[Debet]]</f>
        <v>0</v>
      </c>
      <c r="T604"/>
    </row>
    <row r="605" spans="1:20" x14ac:dyDescent="0.25">
      <c r="A605" s="11"/>
      <c r="B605" s="1"/>
      <c r="C605" s="13"/>
      <c r="D605" s="23"/>
      <c r="E605" s="23"/>
      <c r="F605" s="14" t="str">
        <f>LEFT(Table33[[#This Row],[Account Description ]],5)</f>
        <v/>
      </c>
      <c r="G605" s="1"/>
      <c r="H605" s="1"/>
      <c r="I605" s="20"/>
      <c r="J605" s="1"/>
      <c r="K605" s="16"/>
      <c r="L605" s="16"/>
      <c r="M605" s="17">
        <f>Table33[[#This Row],[Debet]]</f>
        <v>0</v>
      </c>
      <c r="T605"/>
    </row>
    <row r="606" spans="1:20" x14ac:dyDescent="0.25">
      <c r="A606" s="11"/>
      <c r="B606" s="1"/>
      <c r="C606" s="13"/>
      <c r="D606" s="23"/>
      <c r="E606" s="23"/>
      <c r="F606" s="14" t="str">
        <f>LEFT(Table33[[#This Row],[Account Description ]],5)</f>
        <v/>
      </c>
      <c r="G606" s="1"/>
      <c r="H606" s="1"/>
      <c r="I606" s="20"/>
      <c r="J606" s="1"/>
      <c r="K606" s="16"/>
      <c r="L606" s="16"/>
      <c r="M606" s="17">
        <f>Table33[[#This Row],[Debet]]</f>
        <v>0</v>
      </c>
      <c r="T606"/>
    </row>
    <row r="607" spans="1:20" x14ac:dyDescent="0.25">
      <c r="A607" s="11"/>
      <c r="B607" s="1"/>
      <c r="C607" s="13"/>
      <c r="D607" s="23"/>
      <c r="E607" s="23"/>
      <c r="F607" s="14" t="str">
        <f>LEFT(Table33[[#This Row],[Account Description ]],5)</f>
        <v/>
      </c>
      <c r="G607" s="1"/>
      <c r="H607" s="1"/>
      <c r="I607" s="20"/>
      <c r="J607" s="1"/>
      <c r="K607" s="16"/>
      <c r="L607" s="16"/>
      <c r="M607" s="17">
        <f>Table33[[#This Row],[Debet]]</f>
        <v>0</v>
      </c>
      <c r="T607"/>
    </row>
    <row r="608" spans="1:20" x14ac:dyDescent="0.25">
      <c r="A608" s="11"/>
      <c r="B608" s="1"/>
      <c r="C608" s="13"/>
      <c r="D608" s="23"/>
      <c r="E608" s="23"/>
      <c r="F608" s="14" t="str">
        <f>LEFT(Table33[[#This Row],[Account Description ]],5)</f>
        <v/>
      </c>
      <c r="G608" s="1"/>
      <c r="H608" s="1"/>
      <c r="I608" s="20"/>
      <c r="J608" s="1"/>
      <c r="K608" s="16"/>
      <c r="L608" s="16"/>
      <c r="M608" s="17">
        <f>Table33[[#This Row],[Debet]]</f>
        <v>0</v>
      </c>
      <c r="T608"/>
    </row>
    <row r="609" spans="1:20" x14ac:dyDescent="0.25">
      <c r="A609" s="11"/>
      <c r="B609" s="1"/>
      <c r="C609" s="13"/>
      <c r="D609" s="23"/>
      <c r="E609" s="23"/>
      <c r="F609" s="14" t="str">
        <f>LEFT(Table33[[#This Row],[Account Description ]],5)</f>
        <v/>
      </c>
      <c r="G609" s="1"/>
      <c r="H609" s="1"/>
      <c r="I609" s="20"/>
      <c r="J609" s="1"/>
      <c r="K609" s="16"/>
      <c r="L609" s="16"/>
      <c r="M609" s="17">
        <f>Table33[[#This Row],[Debet]]</f>
        <v>0</v>
      </c>
      <c r="T609"/>
    </row>
    <row r="610" spans="1:20" x14ac:dyDescent="0.25">
      <c r="A610" s="11"/>
      <c r="B610" s="1"/>
      <c r="C610" s="13"/>
      <c r="D610" s="23"/>
      <c r="E610" s="23"/>
      <c r="F610" s="14" t="str">
        <f>LEFT(Table33[[#This Row],[Account Description ]],5)</f>
        <v/>
      </c>
      <c r="G610" s="1"/>
      <c r="H610" s="1"/>
      <c r="I610" s="20"/>
      <c r="J610" s="1"/>
      <c r="K610" s="16"/>
      <c r="L610" s="16"/>
      <c r="M610" s="17">
        <f>Table33[[#This Row],[Debet]]</f>
        <v>0</v>
      </c>
      <c r="T610"/>
    </row>
    <row r="611" spans="1:20" x14ac:dyDescent="0.25">
      <c r="A611" s="11"/>
      <c r="B611" s="1"/>
      <c r="C611" s="13"/>
      <c r="D611" s="23"/>
      <c r="E611" s="23"/>
      <c r="F611" s="14" t="str">
        <f>LEFT(Table33[[#This Row],[Account Description ]],5)</f>
        <v/>
      </c>
      <c r="G611" s="1"/>
      <c r="H611" s="1"/>
      <c r="I611" s="20"/>
      <c r="J611" s="1"/>
      <c r="K611" s="16"/>
      <c r="L611" s="16"/>
      <c r="M611" s="17">
        <f>Table33[[#This Row],[Debet]]</f>
        <v>0</v>
      </c>
      <c r="T611"/>
    </row>
    <row r="612" spans="1:20" x14ac:dyDescent="0.25">
      <c r="A612" s="11"/>
      <c r="B612" s="1"/>
      <c r="C612" s="13"/>
      <c r="D612" s="23"/>
      <c r="E612" s="23"/>
      <c r="F612" s="14" t="str">
        <f>LEFT(Table33[[#This Row],[Account Description ]],5)</f>
        <v/>
      </c>
      <c r="G612" s="1"/>
      <c r="H612" s="1"/>
      <c r="I612" s="20"/>
      <c r="J612" s="1"/>
      <c r="K612" s="16"/>
      <c r="L612" s="16"/>
      <c r="M612" s="17">
        <f>Table33[[#This Row],[Debet]]</f>
        <v>0</v>
      </c>
      <c r="T612"/>
    </row>
    <row r="613" spans="1:20" x14ac:dyDescent="0.25">
      <c r="A613" s="11"/>
      <c r="B613" s="1"/>
      <c r="C613" s="13"/>
      <c r="D613" s="23"/>
      <c r="E613" s="23"/>
      <c r="F613" s="14" t="str">
        <f>LEFT(Table33[[#This Row],[Account Description ]],5)</f>
        <v/>
      </c>
      <c r="G613" s="1"/>
      <c r="H613" s="1"/>
      <c r="I613" s="20"/>
      <c r="J613" s="1"/>
      <c r="K613" s="16"/>
      <c r="L613" s="16"/>
      <c r="M613" s="17">
        <f>Table33[[#This Row],[Debet]]</f>
        <v>0</v>
      </c>
      <c r="T613"/>
    </row>
    <row r="614" spans="1:20" x14ac:dyDescent="0.25">
      <c r="A614" s="11"/>
      <c r="B614" s="1"/>
      <c r="C614" s="13"/>
      <c r="D614" s="23"/>
      <c r="E614" s="23"/>
      <c r="F614" s="14" t="str">
        <f>LEFT(Table33[[#This Row],[Account Description ]],5)</f>
        <v/>
      </c>
      <c r="G614" s="1"/>
      <c r="H614" s="1"/>
      <c r="I614" s="20"/>
      <c r="J614" s="1"/>
      <c r="K614" s="16"/>
      <c r="L614" s="16"/>
      <c r="M614" s="17">
        <f>Table33[[#This Row],[Debet]]</f>
        <v>0</v>
      </c>
      <c r="T614"/>
    </row>
    <row r="615" spans="1:20" x14ac:dyDescent="0.25">
      <c r="A615" s="11"/>
      <c r="B615" s="1"/>
      <c r="C615" s="13"/>
      <c r="D615" s="23"/>
      <c r="E615" s="23"/>
      <c r="F615" s="14" t="str">
        <f>LEFT(Table33[[#This Row],[Account Description ]],5)</f>
        <v/>
      </c>
      <c r="G615" s="1"/>
      <c r="H615" s="1"/>
      <c r="I615" s="20"/>
      <c r="J615" s="1"/>
      <c r="K615" s="16"/>
      <c r="L615" s="16"/>
      <c r="M615" s="17">
        <f>Table33[[#This Row],[Debet]]</f>
        <v>0</v>
      </c>
      <c r="O615" s="3" t="s">
        <v>447</v>
      </c>
      <c r="P615" s="3" t="s">
        <v>444</v>
      </c>
      <c r="Q615" s="3">
        <v>61000000</v>
      </c>
      <c r="R615" s="3" t="s">
        <v>445</v>
      </c>
      <c r="S615" s="3">
        <v>1200000</v>
      </c>
      <c r="T615" t="s">
        <v>444</v>
      </c>
    </row>
    <row r="616" spans="1:20" x14ac:dyDescent="0.25">
      <c r="A616" s="11"/>
      <c r="B616" s="1"/>
      <c r="C616" s="13"/>
      <c r="D616" s="23"/>
      <c r="E616" s="23"/>
      <c r="F616" s="14" t="str">
        <f>LEFT(Table33[[#This Row],[Account Description ]],5)</f>
        <v/>
      </c>
      <c r="G616" s="1"/>
      <c r="H616" s="1"/>
      <c r="I616" s="20"/>
      <c r="J616" s="1"/>
      <c r="K616" s="16"/>
      <c r="L616" s="16"/>
      <c r="M616" s="17">
        <f>Table33[[#This Row],[Debet]]</f>
        <v>0</v>
      </c>
      <c r="T616"/>
    </row>
    <row r="617" spans="1:20" x14ac:dyDescent="0.25">
      <c r="A617" s="11"/>
      <c r="B617" s="1"/>
      <c r="C617" s="13"/>
      <c r="D617" s="23"/>
      <c r="E617" s="23"/>
      <c r="F617" s="14" t="str">
        <f>LEFT(Table33[[#This Row],[Account Description ]],5)</f>
        <v/>
      </c>
      <c r="G617" s="1"/>
      <c r="H617" s="1"/>
      <c r="I617" s="20"/>
      <c r="J617" s="1"/>
      <c r="K617" s="16"/>
      <c r="L617" s="16"/>
      <c r="M617" s="17">
        <f>Table33[[#This Row],[Debet]]</f>
        <v>0</v>
      </c>
      <c r="T617"/>
    </row>
    <row r="618" spans="1:20" x14ac:dyDescent="0.25">
      <c r="A618" s="11"/>
      <c r="B618" s="1"/>
      <c r="C618" s="13"/>
      <c r="D618" s="23"/>
      <c r="E618" s="23"/>
      <c r="F618" s="14" t="str">
        <f>LEFT(Table33[[#This Row],[Account Description ]],5)</f>
        <v/>
      </c>
      <c r="G618" s="1"/>
      <c r="H618" s="1"/>
      <c r="I618" s="20"/>
      <c r="J618" s="1"/>
      <c r="K618" s="16"/>
      <c r="L618" s="16"/>
      <c r="M618" s="17">
        <f>Table33[[#This Row],[Debet]]</f>
        <v>0</v>
      </c>
      <c r="T618"/>
    </row>
    <row r="619" spans="1:20" x14ac:dyDescent="0.25">
      <c r="A619" s="11"/>
      <c r="B619" s="1"/>
      <c r="C619" s="13"/>
      <c r="D619" s="23"/>
      <c r="E619" s="23"/>
      <c r="F619" s="14" t="str">
        <f>LEFT(Table33[[#This Row],[Account Description ]],5)</f>
        <v/>
      </c>
      <c r="G619" s="1"/>
      <c r="H619" s="1"/>
      <c r="I619" s="20"/>
      <c r="J619" s="1"/>
      <c r="K619" s="16"/>
      <c r="L619" s="16"/>
      <c r="M619" s="17">
        <f>Table33[[#This Row],[Debet]]</f>
        <v>0</v>
      </c>
      <c r="T619"/>
    </row>
    <row r="620" spans="1:20" x14ac:dyDescent="0.25">
      <c r="A620" s="11"/>
      <c r="B620" s="1"/>
      <c r="C620" s="13"/>
      <c r="D620" s="23"/>
      <c r="E620" s="23"/>
      <c r="F620" s="14" t="str">
        <f>LEFT(Table33[[#This Row],[Account Description ]],5)</f>
        <v/>
      </c>
      <c r="G620" s="1"/>
      <c r="H620" s="1"/>
      <c r="I620" s="20"/>
      <c r="J620" s="1"/>
      <c r="K620" s="16"/>
      <c r="L620" s="16"/>
      <c r="M620" s="17">
        <f>Table33[[#This Row],[Debet]]</f>
        <v>0</v>
      </c>
      <c r="T620"/>
    </row>
    <row r="621" spans="1:20" x14ac:dyDescent="0.25">
      <c r="A621" s="11"/>
      <c r="B621" s="1"/>
      <c r="C621" s="13"/>
      <c r="D621" s="23"/>
      <c r="E621" s="23"/>
      <c r="F621" s="14" t="str">
        <f>LEFT(Table33[[#This Row],[Account Description ]],5)</f>
        <v/>
      </c>
      <c r="G621" s="1"/>
      <c r="H621" s="1"/>
      <c r="I621" s="20"/>
      <c r="J621" s="1"/>
      <c r="K621" s="16"/>
      <c r="L621" s="16"/>
      <c r="M621" s="17">
        <f>Table33[[#This Row],[Debet]]</f>
        <v>0</v>
      </c>
      <c r="T621"/>
    </row>
    <row r="622" spans="1:20" x14ac:dyDescent="0.25">
      <c r="A622" s="11"/>
      <c r="B622" s="1"/>
      <c r="C622" s="13"/>
      <c r="D622" s="23"/>
      <c r="E622" s="23"/>
      <c r="F622" s="14" t="str">
        <f>LEFT(Table33[[#This Row],[Account Description ]],5)</f>
        <v/>
      </c>
      <c r="G622" s="1"/>
      <c r="H622" s="1"/>
      <c r="I622" s="20"/>
      <c r="J622" s="1"/>
      <c r="K622" s="16"/>
      <c r="L622" s="16"/>
      <c r="M622" s="17">
        <f>Table33[[#This Row],[Debet]]</f>
        <v>0</v>
      </c>
      <c r="T622"/>
    </row>
    <row r="623" spans="1:20" x14ac:dyDescent="0.25">
      <c r="A623" s="11"/>
      <c r="B623" s="1"/>
      <c r="C623" s="13"/>
      <c r="D623" s="23"/>
      <c r="E623" s="23"/>
      <c r="F623" s="14" t="str">
        <f>LEFT(Table33[[#This Row],[Account Description ]],5)</f>
        <v/>
      </c>
      <c r="G623" s="1"/>
      <c r="H623" s="1"/>
      <c r="I623" s="20"/>
      <c r="J623" s="1"/>
      <c r="K623" s="16"/>
      <c r="L623" s="16"/>
      <c r="M623" s="17">
        <f>Table33[[#This Row],[Debet]]</f>
        <v>0</v>
      </c>
      <c r="T623"/>
    </row>
    <row r="624" spans="1:20" x14ac:dyDescent="0.25">
      <c r="A624" s="11"/>
      <c r="B624" s="1"/>
      <c r="C624" s="13"/>
      <c r="D624" s="23"/>
      <c r="E624" s="23"/>
      <c r="F624" s="14" t="str">
        <f>LEFT(Table33[[#This Row],[Account Description ]],5)</f>
        <v/>
      </c>
      <c r="G624" s="1"/>
      <c r="H624" s="1"/>
      <c r="I624" s="20"/>
      <c r="J624" s="1"/>
      <c r="K624" s="16"/>
      <c r="L624" s="16"/>
      <c r="M624" s="17">
        <f>Table33[[#This Row],[Debet]]</f>
        <v>0</v>
      </c>
      <c r="T624"/>
    </row>
    <row r="625" spans="1:20" x14ac:dyDescent="0.25">
      <c r="A625" s="11"/>
      <c r="B625" s="1"/>
      <c r="C625" s="13"/>
      <c r="D625" s="23"/>
      <c r="E625" s="23"/>
      <c r="F625" s="14" t="str">
        <f>LEFT(Table33[[#This Row],[Account Description ]],5)</f>
        <v/>
      </c>
      <c r="G625" s="1"/>
      <c r="H625" s="1"/>
      <c r="I625" s="20"/>
      <c r="J625" s="1"/>
      <c r="K625" s="16"/>
      <c r="L625" s="16"/>
      <c r="M625" s="17">
        <f>Table33[[#This Row],[Debet]]</f>
        <v>0</v>
      </c>
      <c r="T625"/>
    </row>
    <row r="626" spans="1:20" x14ac:dyDescent="0.25">
      <c r="A626" s="11"/>
      <c r="B626" s="1"/>
      <c r="C626" s="13"/>
      <c r="D626" s="23"/>
      <c r="E626" s="23"/>
      <c r="F626" s="14" t="str">
        <f>LEFT(Table33[[#This Row],[Account Description ]],5)</f>
        <v/>
      </c>
      <c r="G626" s="1"/>
      <c r="H626" s="1"/>
      <c r="I626" s="20"/>
      <c r="J626" s="1"/>
      <c r="K626" s="16"/>
      <c r="L626" s="16"/>
      <c r="M626" s="17">
        <f>Table33[[#This Row],[Debet]]</f>
        <v>0</v>
      </c>
      <c r="T626"/>
    </row>
    <row r="627" spans="1:20" x14ac:dyDescent="0.25">
      <c r="A627" s="11"/>
      <c r="B627" s="1"/>
      <c r="C627" s="13"/>
      <c r="D627" s="23"/>
      <c r="E627" s="23"/>
      <c r="F627" s="14" t="str">
        <f>LEFT(Table33[[#This Row],[Account Description ]],5)</f>
        <v/>
      </c>
      <c r="G627" s="1"/>
      <c r="H627" s="1"/>
      <c r="I627" s="20"/>
      <c r="J627" s="1"/>
      <c r="K627" s="16"/>
      <c r="L627" s="16"/>
      <c r="M627" s="17">
        <f>Table33[[#This Row],[Debet]]</f>
        <v>0</v>
      </c>
      <c r="T627"/>
    </row>
    <row r="628" spans="1:20" x14ac:dyDescent="0.25">
      <c r="A628" s="11"/>
      <c r="B628" s="1"/>
      <c r="C628" s="13"/>
      <c r="D628" s="23"/>
      <c r="E628" s="23"/>
      <c r="F628" s="14" t="str">
        <f>LEFT(Table33[[#This Row],[Account Description ]],5)</f>
        <v/>
      </c>
      <c r="G628" s="1"/>
      <c r="H628" s="1"/>
      <c r="I628" s="20"/>
      <c r="J628" s="1"/>
      <c r="K628" s="16"/>
      <c r="L628" s="16"/>
      <c r="M628" s="17">
        <f>Table33[[#This Row],[Debet]]</f>
        <v>0</v>
      </c>
      <c r="T628"/>
    </row>
    <row r="629" spans="1:20" x14ac:dyDescent="0.25">
      <c r="A629" s="11"/>
      <c r="B629" s="1"/>
      <c r="C629" s="13"/>
      <c r="D629" s="23"/>
      <c r="E629" s="23"/>
      <c r="F629" s="14" t="str">
        <f>LEFT(Table33[[#This Row],[Account Description ]],5)</f>
        <v/>
      </c>
      <c r="G629" s="1"/>
      <c r="H629" s="1"/>
      <c r="I629" s="20"/>
      <c r="J629" s="1"/>
      <c r="K629" s="16"/>
      <c r="L629" s="16"/>
      <c r="M629" s="17">
        <f>Table33[[#This Row],[Debet]]</f>
        <v>0</v>
      </c>
      <c r="T629"/>
    </row>
    <row r="630" spans="1:20" x14ac:dyDescent="0.25">
      <c r="A630" s="11"/>
      <c r="B630" s="1"/>
      <c r="C630" s="13"/>
      <c r="D630" s="23"/>
      <c r="E630" s="23"/>
      <c r="F630" s="14" t="str">
        <f>LEFT(Table33[[#This Row],[Account Description ]],5)</f>
        <v/>
      </c>
      <c r="G630" s="1"/>
      <c r="H630" s="1"/>
      <c r="I630" s="20"/>
      <c r="J630" s="1"/>
      <c r="K630" s="16"/>
      <c r="L630" s="16"/>
      <c r="M630" s="17">
        <f>Table33[[#This Row],[Debet]]</f>
        <v>0</v>
      </c>
      <c r="T630"/>
    </row>
    <row r="631" spans="1:20" x14ac:dyDescent="0.25">
      <c r="A631" s="11"/>
      <c r="B631" s="1"/>
      <c r="C631" s="13"/>
      <c r="D631" s="23"/>
      <c r="E631" s="23"/>
      <c r="F631" s="14" t="str">
        <f>LEFT(Table33[[#This Row],[Account Description ]],5)</f>
        <v/>
      </c>
      <c r="G631" s="1"/>
      <c r="H631" s="1"/>
      <c r="I631" s="20"/>
      <c r="J631" s="1"/>
      <c r="K631" s="16"/>
      <c r="L631" s="16"/>
      <c r="M631" s="17">
        <f>Table33[[#This Row],[Debet]]</f>
        <v>0</v>
      </c>
      <c r="T631"/>
    </row>
    <row r="632" spans="1:20" x14ac:dyDescent="0.25">
      <c r="A632" s="11"/>
      <c r="B632" s="1"/>
      <c r="C632" s="13"/>
      <c r="D632" s="23"/>
      <c r="E632" s="23"/>
      <c r="F632" s="14" t="str">
        <f>LEFT(Table33[[#This Row],[Account Description ]],5)</f>
        <v/>
      </c>
      <c r="G632" s="1"/>
      <c r="H632" s="1"/>
      <c r="I632" s="20"/>
      <c r="J632" s="1"/>
      <c r="K632" s="16"/>
      <c r="L632" s="16"/>
      <c r="M632" s="17">
        <f>Table33[[#This Row],[Debet]]</f>
        <v>0</v>
      </c>
      <c r="T632"/>
    </row>
    <row r="633" spans="1:20" x14ac:dyDescent="0.25">
      <c r="A633" s="11"/>
      <c r="B633" s="1"/>
      <c r="C633" s="13"/>
      <c r="D633" s="23"/>
      <c r="E633" s="23"/>
      <c r="F633" s="14" t="str">
        <f>LEFT(Table33[[#This Row],[Account Description ]],5)</f>
        <v/>
      </c>
      <c r="G633" s="1"/>
      <c r="H633" s="1"/>
      <c r="I633" s="20"/>
      <c r="J633" s="1"/>
      <c r="K633" s="16"/>
      <c r="L633" s="16"/>
      <c r="M633" s="17">
        <f>Table33[[#This Row],[Debet]]</f>
        <v>0</v>
      </c>
      <c r="T633"/>
    </row>
    <row r="634" spans="1:20" x14ac:dyDescent="0.25">
      <c r="A634" s="11"/>
      <c r="B634" s="1"/>
      <c r="C634" s="13"/>
      <c r="D634" s="23"/>
      <c r="E634" s="23"/>
      <c r="F634" s="14" t="str">
        <f>LEFT(Table33[[#This Row],[Account Description ]],5)</f>
        <v/>
      </c>
      <c r="G634" s="1"/>
      <c r="H634" s="1"/>
      <c r="I634" s="20"/>
      <c r="J634" s="1"/>
      <c r="K634" s="16"/>
      <c r="L634" s="16"/>
      <c r="M634" s="17">
        <f>Table33[[#This Row],[Debet]]</f>
        <v>0</v>
      </c>
      <c r="T634"/>
    </row>
    <row r="635" spans="1:20" x14ac:dyDescent="0.25">
      <c r="A635" s="11"/>
      <c r="B635" s="1"/>
      <c r="C635" s="13"/>
      <c r="D635" s="23"/>
      <c r="E635" s="23"/>
      <c r="F635" s="14" t="str">
        <f>LEFT(Table33[[#This Row],[Account Description ]],5)</f>
        <v/>
      </c>
      <c r="G635" s="1"/>
      <c r="H635" s="1"/>
      <c r="I635" s="20"/>
      <c r="J635" s="1"/>
      <c r="K635" s="16"/>
      <c r="L635" s="16"/>
      <c r="M635" s="17">
        <f>Table33[[#This Row],[Debet]]</f>
        <v>0</v>
      </c>
      <c r="T635"/>
    </row>
    <row r="636" spans="1:20" x14ac:dyDescent="0.25">
      <c r="A636" s="11"/>
      <c r="B636" s="1"/>
      <c r="C636" s="13"/>
      <c r="D636" s="23"/>
      <c r="E636" s="23"/>
      <c r="F636" s="14" t="str">
        <f>LEFT(Table33[[#This Row],[Account Description ]],5)</f>
        <v/>
      </c>
      <c r="G636" s="1"/>
      <c r="H636" s="1"/>
      <c r="I636" s="20"/>
      <c r="J636" s="1"/>
      <c r="K636" s="16"/>
      <c r="L636" s="16"/>
      <c r="M636" s="17">
        <f>Table33[[#This Row],[Debet]]</f>
        <v>0</v>
      </c>
      <c r="T636"/>
    </row>
    <row r="637" spans="1:20" x14ac:dyDescent="0.25">
      <c r="A637" s="11"/>
      <c r="B637" s="1"/>
      <c r="C637" s="13"/>
      <c r="D637" s="23"/>
      <c r="E637" s="23"/>
      <c r="F637" s="14" t="str">
        <f>LEFT(Table33[[#This Row],[Account Description ]],5)</f>
        <v/>
      </c>
      <c r="G637" s="1"/>
      <c r="H637" s="1"/>
      <c r="I637" s="20"/>
      <c r="J637" s="1"/>
      <c r="K637" s="16"/>
      <c r="L637" s="16"/>
      <c r="M637" s="17">
        <f>Table33[[#This Row],[Debet]]</f>
        <v>0</v>
      </c>
      <c r="T637"/>
    </row>
    <row r="638" spans="1:20" x14ac:dyDescent="0.25">
      <c r="A638" s="11"/>
      <c r="B638" s="1"/>
      <c r="C638" s="13"/>
      <c r="D638" s="23"/>
      <c r="E638" s="23"/>
      <c r="F638" s="14" t="str">
        <f>LEFT(Table33[[#This Row],[Account Description ]],5)</f>
        <v/>
      </c>
      <c r="G638" s="1"/>
      <c r="H638" s="1"/>
      <c r="I638" s="20"/>
      <c r="J638" s="1"/>
      <c r="K638" s="16"/>
      <c r="L638" s="16"/>
      <c r="M638" s="17">
        <f>Table33[[#This Row],[Debet]]</f>
        <v>0</v>
      </c>
      <c r="T638"/>
    </row>
    <row r="639" spans="1:20" x14ac:dyDescent="0.25">
      <c r="A639" s="11"/>
      <c r="B639" s="1"/>
      <c r="C639" s="13"/>
      <c r="D639" s="23"/>
      <c r="E639" s="23"/>
      <c r="F639" s="14" t="str">
        <f>LEFT(Table33[[#This Row],[Account Description ]],5)</f>
        <v/>
      </c>
      <c r="G639" s="1"/>
      <c r="H639" s="1"/>
      <c r="I639" s="20"/>
      <c r="J639" s="1"/>
      <c r="K639" s="16"/>
      <c r="L639" s="16"/>
      <c r="M639" s="17">
        <f>Table33[[#This Row],[Debet]]</f>
        <v>0</v>
      </c>
      <c r="T639"/>
    </row>
    <row r="640" spans="1:20" x14ac:dyDescent="0.25">
      <c r="A640" s="11"/>
      <c r="B640" s="1"/>
      <c r="C640" s="13"/>
      <c r="D640" s="23"/>
      <c r="E640" s="23"/>
      <c r="F640" s="14" t="str">
        <f>LEFT(Table33[[#This Row],[Account Description ]],5)</f>
        <v/>
      </c>
      <c r="G640" s="1"/>
      <c r="H640" s="1"/>
      <c r="I640" s="20"/>
      <c r="J640" s="1"/>
      <c r="K640" s="16"/>
      <c r="L640" s="16"/>
      <c r="M640" s="17">
        <f>Table33[[#This Row],[Debet]]</f>
        <v>0</v>
      </c>
      <c r="T640"/>
    </row>
    <row r="641" spans="1:20" x14ac:dyDescent="0.25">
      <c r="A641" s="11"/>
      <c r="B641" s="1"/>
      <c r="C641" s="13"/>
      <c r="D641" s="23"/>
      <c r="E641" s="23"/>
      <c r="F641" s="14" t="str">
        <f>LEFT(Table33[[#This Row],[Account Description ]],5)</f>
        <v/>
      </c>
      <c r="G641" s="1"/>
      <c r="H641" s="1"/>
      <c r="I641" s="20"/>
      <c r="J641" s="1"/>
      <c r="K641" s="16"/>
      <c r="L641" s="16"/>
      <c r="M641" s="17">
        <f>Table33[[#This Row],[Debet]]</f>
        <v>0</v>
      </c>
      <c r="O641" s="3" t="s">
        <v>452</v>
      </c>
      <c r="P641" s="3" t="s">
        <v>445</v>
      </c>
      <c r="T641"/>
    </row>
    <row r="642" spans="1:20" x14ac:dyDescent="0.25">
      <c r="A642" s="11"/>
      <c r="B642" s="1"/>
      <c r="C642" s="13"/>
      <c r="D642" s="23"/>
      <c r="E642" s="23"/>
      <c r="F642" s="14" t="str">
        <f>LEFT(Table33[[#This Row],[Account Description ]],5)</f>
        <v/>
      </c>
      <c r="G642" s="1"/>
      <c r="H642" s="1"/>
      <c r="I642" s="20"/>
      <c r="J642" s="1"/>
      <c r="K642" s="16"/>
      <c r="L642" s="16"/>
      <c r="M642" s="17">
        <f>Table33[[#This Row],[Debet]]</f>
        <v>0</v>
      </c>
      <c r="T642"/>
    </row>
    <row r="643" spans="1:20" x14ac:dyDescent="0.25">
      <c r="A643" s="11"/>
      <c r="B643" s="1"/>
      <c r="C643" s="13"/>
      <c r="D643" s="23"/>
      <c r="E643" s="23"/>
      <c r="F643" s="14" t="str">
        <f>LEFT(Table33[[#This Row],[Account Description ]],5)</f>
        <v/>
      </c>
      <c r="G643" s="1"/>
      <c r="H643" s="1"/>
      <c r="I643" s="20"/>
      <c r="J643" s="1"/>
      <c r="K643" s="16"/>
      <c r="L643" s="16"/>
      <c r="M643" s="17">
        <f>Table33[[#This Row],[Debet]]</f>
        <v>0</v>
      </c>
      <c r="T643"/>
    </row>
    <row r="644" spans="1:20" x14ac:dyDescent="0.25">
      <c r="A644" s="11"/>
      <c r="B644" s="1"/>
      <c r="C644" s="13"/>
      <c r="D644" s="23"/>
      <c r="E644" s="23"/>
      <c r="F644" s="14" t="str">
        <f>LEFT(Table33[[#This Row],[Account Description ]],5)</f>
        <v/>
      </c>
      <c r="G644" s="1"/>
      <c r="H644" s="1"/>
      <c r="I644" s="20"/>
      <c r="J644" s="1"/>
      <c r="K644" s="16"/>
      <c r="L644" s="16"/>
      <c r="M644" s="17">
        <f>Table33[[#This Row],[Debet]]</f>
        <v>0</v>
      </c>
      <c r="T644"/>
    </row>
    <row r="645" spans="1:20" x14ac:dyDescent="0.25">
      <c r="A645" s="11"/>
      <c r="B645" s="1"/>
      <c r="C645" s="13"/>
      <c r="D645" s="23"/>
      <c r="E645" s="23"/>
      <c r="F645" s="14" t="str">
        <f>LEFT(Table33[[#This Row],[Account Description ]],5)</f>
        <v/>
      </c>
      <c r="G645" s="1"/>
      <c r="H645" s="1"/>
      <c r="I645" s="20"/>
      <c r="J645" s="1"/>
      <c r="K645" s="16"/>
      <c r="L645" s="16"/>
      <c r="M645" s="17">
        <f>Table33[[#This Row],[Debet]]</f>
        <v>0</v>
      </c>
      <c r="T645"/>
    </row>
    <row r="646" spans="1:20" x14ac:dyDescent="0.25">
      <c r="A646" s="11"/>
      <c r="B646" s="1"/>
      <c r="C646" s="13"/>
      <c r="D646" s="23"/>
      <c r="E646" s="23"/>
      <c r="F646" s="14" t="str">
        <f>LEFT(Table33[[#This Row],[Account Description ]],5)</f>
        <v/>
      </c>
      <c r="G646" s="1"/>
      <c r="H646" s="1"/>
      <c r="I646" s="20"/>
      <c r="J646" s="1"/>
      <c r="K646" s="16"/>
      <c r="L646" s="16"/>
      <c r="M646" s="17">
        <f>Table33[[#This Row],[Debet]]</f>
        <v>0</v>
      </c>
      <c r="T646"/>
    </row>
    <row r="647" spans="1:20" x14ac:dyDescent="0.25">
      <c r="A647" s="11"/>
      <c r="B647" s="1"/>
      <c r="C647" s="13"/>
      <c r="D647" s="23"/>
      <c r="E647" s="23"/>
      <c r="F647" s="14" t="str">
        <f>LEFT(Table33[[#This Row],[Account Description ]],5)</f>
        <v/>
      </c>
      <c r="G647" s="1"/>
      <c r="H647" s="1"/>
      <c r="I647" s="20"/>
      <c r="J647" s="1"/>
      <c r="K647" s="16"/>
      <c r="L647" s="16"/>
      <c r="M647" s="17">
        <f>Table33[[#This Row],[Debet]]</f>
        <v>0</v>
      </c>
      <c r="T647"/>
    </row>
    <row r="648" spans="1:20" x14ac:dyDescent="0.25">
      <c r="A648" s="11"/>
      <c r="B648" s="1"/>
      <c r="C648" s="13"/>
      <c r="D648" s="23"/>
      <c r="E648" s="23"/>
      <c r="F648" s="14" t="str">
        <f>LEFT(Table33[[#This Row],[Account Description ]],5)</f>
        <v/>
      </c>
      <c r="G648" s="1"/>
      <c r="H648" s="1"/>
      <c r="I648" s="20"/>
      <c r="J648" s="1"/>
      <c r="K648" s="16"/>
      <c r="L648" s="16"/>
      <c r="M648" s="17">
        <f>Table33[[#This Row],[Debet]]</f>
        <v>0</v>
      </c>
      <c r="T648"/>
    </row>
    <row r="649" spans="1:20" x14ac:dyDescent="0.25">
      <c r="A649" s="11"/>
      <c r="B649" s="1"/>
      <c r="C649" s="13"/>
      <c r="D649" s="23"/>
      <c r="E649" s="23"/>
      <c r="F649" s="14" t="str">
        <f>LEFT(Table33[[#This Row],[Account Description ]],5)</f>
        <v/>
      </c>
      <c r="G649" s="1"/>
      <c r="H649" s="1"/>
      <c r="I649" s="20"/>
      <c r="J649" s="1"/>
      <c r="K649" s="16"/>
      <c r="L649" s="16"/>
      <c r="M649" s="17">
        <f>Table33[[#This Row],[Debet]]</f>
        <v>0</v>
      </c>
      <c r="T649"/>
    </row>
    <row r="650" spans="1:20" x14ac:dyDescent="0.25">
      <c r="A650" s="11"/>
      <c r="B650" s="1"/>
      <c r="C650" s="13"/>
      <c r="D650" s="23"/>
      <c r="E650" s="23"/>
      <c r="F650" s="14" t="str">
        <f>LEFT(Table33[[#This Row],[Account Description ]],5)</f>
        <v/>
      </c>
      <c r="G650" s="1"/>
      <c r="H650" s="1"/>
      <c r="I650" s="20"/>
      <c r="J650" s="1"/>
      <c r="K650" s="16"/>
      <c r="L650" s="16"/>
      <c r="M650" s="17">
        <f>Table33[[#This Row],[Debet]]</f>
        <v>0</v>
      </c>
      <c r="T650"/>
    </row>
    <row r="651" spans="1:20" x14ac:dyDescent="0.25">
      <c r="A651" s="11"/>
      <c r="B651" s="1"/>
      <c r="C651" s="13"/>
      <c r="D651" s="23"/>
      <c r="E651" s="23"/>
      <c r="F651" s="14" t="str">
        <f>LEFT(Table33[[#This Row],[Account Description ]],5)</f>
        <v/>
      </c>
      <c r="G651" s="1"/>
      <c r="H651" s="1"/>
      <c r="I651" s="20"/>
      <c r="J651" s="1"/>
      <c r="K651" s="16"/>
      <c r="L651" s="16"/>
      <c r="M651" s="17">
        <f>Table33[[#This Row],[Debet]]</f>
        <v>0</v>
      </c>
      <c r="O651" s="3" t="s">
        <v>452</v>
      </c>
      <c r="P651" s="3" t="s">
        <v>442</v>
      </c>
      <c r="T651"/>
    </row>
    <row r="652" spans="1:20" x14ac:dyDescent="0.25">
      <c r="A652" s="11"/>
      <c r="B652" s="1"/>
      <c r="C652" s="13"/>
      <c r="D652" s="23"/>
      <c r="E652" s="23"/>
      <c r="F652" s="14" t="str">
        <f>LEFT(Table33[[#This Row],[Account Description ]],5)</f>
        <v/>
      </c>
      <c r="G652" s="1"/>
      <c r="H652" s="1"/>
      <c r="I652" s="20"/>
      <c r="J652" s="1"/>
      <c r="K652" s="16"/>
      <c r="L652" s="16"/>
      <c r="M652" s="17">
        <f>Table33[[#This Row],[Debet]]</f>
        <v>0</v>
      </c>
      <c r="T652"/>
    </row>
    <row r="653" spans="1:20" x14ac:dyDescent="0.25">
      <c r="A653" s="11"/>
      <c r="B653" s="1"/>
      <c r="C653" s="13"/>
      <c r="D653" s="23"/>
      <c r="E653" s="23"/>
      <c r="F653" s="14" t="str">
        <f>LEFT(Table33[[#This Row],[Account Description ]],5)</f>
        <v/>
      </c>
      <c r="G653" s="1"/>
      <c r="H653" s="1"/>
      <c r="I653" s="20"/>
      <c r="J653" s="1"/>
      <c r="K653" s="16"/>
      <c r="L653" s="16"/>
      <c r="M653" s="17">
        <f>Table33[[#This Row],[Debet]]</f>
        <v>0</v>
      </c>
      <c r="T653"/>
    </row>
    <row r="654" spans="1:20" x14ac:dyDescent="0.25">
      <c r="A654" s="11"/>
      <c r="B654" s="1"/>
      <c r="C654" s="13"/>
      <c r="D654" s="23"/>
      <c r="E654" s="23"/>
      <c r="F654" s="14" t="str">
        <f>LEFT(Table33[[#This Row],[Account Description ]],5)</f>
        <v/>
      </c>
      <c r="G654" s="1"/>
      <c r="H654" s="1"/>
      <c r="I654" s="20"/>
      <c r="J654" s="1"/>
      <c r="K654" s="16"/>
      <c r="L654" s="16"/>
      <c r="M654" s="17">
        <f>Table33[[#This Row],[Debet]]</f>
        <v>0</v>
      </c>
      <c r="T654"/>
    </row>
    <row r="655" spans="1:20" x14ac:dyDescent="0.25">
      <c r="A655" s="11"/>
      <c r="B655" s="1"/>
      <c r="C655" s="13"/>
      <c r="D655" s="23"/>
      <c r="E655" s="23"/>
      <c r="F655" s="14" t="str">
        <f>LEFT(Table33[[#This Row],[Account Description ]],5)</f>
        <v/>
      </c>
      <c r="G655" s="1"/>
      <c r="H655" s="1"/>
      <c r="I655" s="20"/>
      <c r="J655" s="1"/>
      <c r="K655" s="16"/>
      <c r="L655" s="16"/>
      <c r="M655" s="17">
        <f>Table33[[#This Row],[Debet]]</f>
        <v>0</v>
      </c>
      <c r="T655"/>
    </row>
    <row r="656" spans="1:20" x14ac:dyDescent="0.25">
      <c r="A656" s="11"/>
      <c r="B656" s="1"/>
      <c r="C656" s="13"/>
      <c r="D656" s="23"/>
      <c r="E656" s="23"/>
      <c r="F656" s="14" t="str">
        <f>LEFT(Table33[[#This Row],[Account Description ]],5)</f>
        <v/>
      </c>
      <c r="G656" s="1"/>
      <c r="H656" s="1"/>
      <c r="I656" s="20"/>
      <c r="J656" s="1"/>
      <c r="K656" s="16"/>
      <c r="L656" s="16"/>
      <c r="M656" s="17">
        <f>Table33[[#This Row],[Debet]]</f>
        <v>0</v>
      </c>
      <c r="T656"/>
    </row>
    <row r="657" spans="1:20" x14ac:dyDescent="0.25">
      <c r="A657" s="11"/>
      <c r="B657" s="1"/>
      <c r="C657" s="13"/>
      <c r="D657" s="23"/>
      <c r="E657" s="23"/>
      <c r="F657" s="14" t="str">
        <f>LEFT(Table33[[#This Row],[Account Description ]],5)</f>
        <v/>
      </c>
      <c r="G657" s="1"/>
      <c r="H657" s="1"/>
      <c r="I657" s="20"/>
      <c r="J657" s="1"/>
      <c r="K657" s="16"/>
      <c r="L657" s="16"/>
      <c r="M657" s="17">
        <f>Table33[[#This Row],[Debet]]</f>
        <v>0</v>
      </c>
      <c r="T657"/>
    </row>
    <row r="658" spans="1:20" x14ac:dyDescent="0.25">
      <c r="A658" s="11"/>
      <c r="B658" s="1"/>
      <c r="C658" s="13"/>
      <c r="D658" s="23"/>
      <c r="E658" s="23"/>
      <c r="F658" s="14" t="str">
        <f>LEFT(Table33[[#This Row],[Account Description ]],5)</f>
        <v/>
      </c>
      <c r="G658" s="1"/>
      <c r="H658" s="1"/>
      <c r="I658" s="20"/>
      <c r="J658" s="1"/>
      <c r="K658" s="16"/>
      <c r="L658" s="16"/>
      <c r="M658" s="17">
        <f>Table33[[#This Row],[Debet]]</f>
        <v>0</v>
      </c>
      <c r="T658"/>
    </row>
    <row r="659" spans="1:20" x14ac:dyDescent="0.25">
      <c r="A659" s="11"/>
      <c r="B659" s="1"/>
      <c r="C659" s="13"/>
      <c r="D659" s="23"/>
      <c r="E659" s="23"/>
      <c r="F659" s="14" t="str">
        <f>LEFT(Table33[[#This Row],[Account Description ]],5)</f>
        <v/>
      </c>
      <c r="G659" s="1"/>
      <c r="H659" s="1"/>
      <c r="I659" s="20"/>
      <c r="J659" s="1"/>
      <c r="K659" s="16"/>
      <c r="L659" s="16"/>
      <c r="M659" s="17">
        <f>Table33[[#This Row],[Debet]]</f>
        <v>0</v>
      </c>
      <c r="T659"/>
    </row>
    <row r="660" spans="1:20" x14ac:dyDescent="0.25">
      <c r="A660" s="11"/>
      <c r="B660" s="1"/>
      <c r="C660" s="13"/>
      <c r="D660" s="23"/>
      <c r="E660" s="23"/>
      <c r="F660" s="14" t="str">
        <f>LEFT(Table33[[#This Row],[Account Description ]],5)</f>
        <v/>
      </c>
      <c r="G660" s="1"/>
      <c r="H660" s="1"/>
      <c r="I660" s="20"/>
      <c r="J660" s="1"/>
      <c r="K660" s="16"/>
      <c r="L660" s="16"/>
      <c r="M660" s="17">
        <f>Table33[[#This Row],[Debet]]</f>
        <v>0</v>
      </c>
      <c r="T660"/>
    </row>
    <row r="661" spans="1:20" x14ac:dyDescent="0.25">
      <c r="A661" s="11"/>
      <c r="B661" s="1"/>
      <c r="C661" s="13"/>
      <c r="D661" s="23"/>
      <c r="E661" s="23"/>
      <c r="F661" s="14" t="str">
        <f>LEFT(Table33[[#This Row],[Account Description ]],5)</f>
        <v/>
      </c>
      <c r="G661" s="1"/>
      <c r="H661" s="1"/>
      <c r="I661" s="20"/>
      <c r="J661" s="1"/>
      <c r="K661" s="16"/>
      <c r="L661" s="16"/>
      <c r="M661" s="17">
        <f>Table33[[#This Row],[Debet]]</f>
        <v>0</v>
      </c>
      <c r="T661"/>
    </row>
    <row r="662" spans="1:20" x14ac:dyDescent="0.25">
      <c r="A662" s="11"/>
      <c r="B662" s="1"/>
      <c r="C662" s="13"/>
      <c r="D662" s="23"/>
      <c r="E662" s="23"/>
      <c r="F662" s="14" t="str">
        <f>LEFT(Table33[[#This Row],[Account Description ]],5)</f>
        <v/>
      </c>
      <c r="G662" s="1"/>
      <c r="H662" s="1"/>
      <c r="I662" s="20"/>
      <c r="J662" s="1"/>
      <c r="K662" s="16"/>
      <c r="L662" s="16"/>
      <c r="M662" s="17">
        <f>Table33[[#This Row],[Debet]]</f>
        <v>0</v>
      </c>
      <c r="T662"/>
    </row>
    <row r="663" spans="1:20" x14ac:dyDescent="0.25">
      <c r="A663" s="11"/>
      <c r="B663" s="1"/>
      <c r="C663" s="13"/>
      <c r="D663" s="23"/>
      <c r="E663" s="23"/>
      <c r="F663" s="14" t="str">
        <f>LEFT(Table33[[#This Row],[Account Description ]],5)</f>
        <v/>
      </c>
      <c r="G663" s="1"/>
      <c r="H663" s="1"/>
      <c r="I663" s="20"/>
      <c r="J663" s="1"/>
      <c r="K663" s="16"/>
      <c r="L663" s="16"/>
      <c r="M663" s="17">
        <f>Table33[[#This Row],[Debet]]</f>
        <v>0</v>
      </c>
      <c r="T663"/>
    </row>
    <row r="664" spans="1:20" x14ac:dyDescent="0.25">
      <c r="A664" s="11"/>
      <c r="B664" s="1"/>
      <c r="C664" s="13"/>
      <c r="D664" s="23"/>
      <c r="E664" s="23"/>
      <c r="F664" s="14" t="str">
        <f>LEFT(Table33[[#This Row],[Account Description ]],5)</f>
        <v/>
      </c>
      <c r="G664" s="1"/>
      <c r="H664" s="1"/>
      <c r="I664" s="20"/>
      <c r="J664" s="1"/>
      <c r="K664" s="16"/>
      <c r="L664" s="16"/>
      <c r="M664" s="17">
        <f>Table33[[#This Row],[Debet]]</f>
        <v>0</v>
      </c>
      <c r="T664"/>
    </row>
    <row r="665" spans="1:20" x14ac:dyDescent="0.25">
      <c r="A665" s="11"/>
      <c r="B665" s="1"/>
      <c r="C665" s="13"/>
      <c r="D665" s="23"/>
      <c r="E665" s="23"/>
      <c r="F665" s="14" t="str">
        <f>LEFT(Table33[[#This Row],[Account Description ]],5)</f>
        <v/>
      </c>
      <c r="G665" s="1"/>
      <c r="H665" s="1"/>
      <c r="I665" s="20"/>
      <c r="J665" s="1"/>
      <c r="K665" s="16"/>
      <c r="L665" s="16"/>
      <c r="M665" s="17">
        <f>Table33[[#This Row],[Debet]]</f>
        <v>0</v>
      </c>
      <c r="T665"/>
    </row>
    <row r="666" spans="1:20" x14ac:dyDescent="0.25">
      <c r="A666" s="11"/>
      <c r="B666" s="1"/>
      <c r="C666" s="13"/>
      <c r="D666" s="23"/>
      <c r="E666" s="23"/>
      <c r="F666" s="14" t="str">
        <f>LEFT(Table33[[#This Row],[Account Description ]],5)</f>
        <v/>
      </c>
      <c r="G666" s="1"/>
      <c r="H666" s="1"/>
      <c r="I666" s="20"/>
      <c r="J666" s="1"/>
      <c r="K666" s="16"/>
      <c r="L666" s="16"/>
      <c r="M666" s="17">
        <f>Table33[[#This Row],[Debet]]</f>
        <v>0</v>
      </c>
      <c r="T666"/>
    </row>
    <row r="667" spans="1:20" x14ac:dyDescent="0.25">
      <c r="A667" s="11"/>
      <c r="B667" s="1"/>
      <c r="C667" s="13"/>
      <c r="D667" s="23"/>
      <c r="E667" s="23"/>
      <c r="F667" s="14" t="str">
        <f>LEFT(Table33[[#This Row],[Account Description ]],5)</f>
        <v/>
      </c>
      <c r="G667" s="1"/>
      <c r="H667" s="1"/>
      <c r="I667" s="20"/>
      <c r="J667" s="1"/>
      <c r="K667" s="16"/>
      <c r="L667" s="16"/>
      <c r="M667" s="17">
        <f>Table33[[#This Row],[Debet]]</f>
        <v>0</v>
      </c>
      <c r="T667"/>
    </row>
    <row r="668" spans="1:20" x14ac:dyDescent="0.25">
      <c r="A668" s="11"/>
      <c r="B668" s="1"/>
      <c r="C668" s="13"/>
      <c r="D668" s="23"/>
      <c r="E668" s="23"/>
      <c r="F668" s="14" t="str">
        <f>LEFT(Table33[[#This Row],[Account Description ]],5)</f>
        <v/>
      </c>
      <c r="G668" s="1"/>
      <c r="H668" s="1"/>
      <c r="I668" s="20"/>
      <c r="J668" s="1"/>
      <c r="K668" s="16"/>
      <c r="L668" s="16"/>
      <c r="M668" s="17">
        <f>Table33[[#This Row],[Debet]]</f>
        <v>0</v>
      </c>
      <c r="T668"/>
    </row>
    <row r="669" spans="1:20" x14ac:dyDescent="0.25">
      <c r="A669" s="11"/>
      <c r="B669" s="1"/>
      <c r="C669" s="13"/>
      <c r="D669" s="23"/>
      <c r="E669" s="23"/>
      <c r="F669" s="14" t="str">
        <f>LEFT(Table33[[#This Row],[Account Description ]],5)</f>
        <v/>
      </c>
      <c r="G669" s="1"/>
      <c r="H669" s="1"/>
      <c r="I669" s="20"/>
      <c r="J669" s="1"/>
      <c r="K669" s="16"/>
      <c r="L669" s="16"/>
      <c r="M669" s="17">
        <f>Table33[[#This Row],[Debet]]</f>
        <v>0</v>
      </c>
      <c r="O669" s="3" t="s">
        <v>453</v>
      </c>
      <c r="P669" s="3" t="s">
        <v>444</v>
      </c>
      <c r="Q669" s="3">
        <v>5240000</v>
      </c>
      <c r="R669" s="3" t="s">
        <v>442</v>
      </c>
      <c r="S669" s="3">
        <v>1303500</v>
      </c>
      <c r="T669" t="s">
        <v>454</v>
      </c>
    </row>
    <row r="670" spans="1:20" x14ac:dyDescent="0.25">
      <c r="A670" s="11"/>
      <c r="B670" s="1"/>
      <c r="C670" s="13"/>
      <c r="D670" s="23"/>
      <c r="E670" s="23"/>
      <c r="F670" s="14" t="str">
        <f>LEFT(Table33[[#This Row],[Account Description ]],5)</f>
        <v/>
      </c>
      <c r="G670" s="1"/>
      <c r="H670" s="1"/>
      <c r="I670" s="20"/>
      <c r="J670" s="1"/>
      <c r="K670" s="16"/>
      <c r="L670" s="16"/>
      <c r="M670" s="17">
        <f>Table33[[#This Row],[Debet]]</f>
        <v>0</v>
      </c>
      <c r="T670"/>
    </row>
    <row r="671" spans="1:20" x14ac:dyDescent="0.25">
      <c r="A671" s="11"/>
      <c r="B671" s="1"/>
      <c r="C671" s="13"/>
      <c r="D671" s="23"/>
      <c r="E671" s="23"/>
      <c r="F671" s="14" t="str">
        <f>LEFT(Table33[[#This Row],[Account Description ]],5)</f>
        <v/>
      </c>
      <c r="G671" s="1"/>
      <c r="H671" s="1"/>
      <c r="I671" s="20"/>
      <c r="J671" s="1"/>
      <c r="K671" s="16"/>
      <c r="L671" s="16"/>
      <c r="M671" s="17">
        <f>Table33[[#This Row],[Debet]]</f>
        <v>0</v>
      </c>
      <c r="T671"/>
    </row>
    <row r="672" spans="1:20" x14ac:dyDescent="0.25">
      <c r="A672" s="11"/>
      <c r="B672" s="1"/>
      <c r="C672" s="13"/>
      <c r="D672" s="23"/>
      <c r="E672" s="23"/>
      <c r="F672" s="14" t="str">
        <f>LEFT(Table33[[#This Row],[Account Description ]],5)</f>
        <v/>
      </c>
      <c r="G672" s="1"/>
      <c r="H672" s="1"/>
      <c r="I672" s="20"/>
      <c r="J672" s="1"/>
      <c r="K672" s="16"/>
      <c r="L672" s="16"/>
      <c r="M672" s="17">
        <f>Table33[[#This Row],[Debet]]</f>
        <v>0</v>
      </c>
      <c r="T672"/>
    </row>
    <row r="673" spans="1:20" x14ac:dyDescent="0.25">
      <c r="A673" s="11"/>
      <c r="B673" s="1"/>
      <c r="C673" s="13"/>
      <c r="D673" s="23"/>
      <c r="E673" s="23"/>
      <c r="F673" s="14" t="str">
        <f>LEFT(Table33[[#This Row],[Account Description ]],5)</f>
        <v/>
      </c>
      <c r="G673" s="1"/>
      <c r="H673" s="1"/>
      <c r="I673" s="20"/>
      <c r="J673" s="1"/>
      <c r="K673" s="16"/>
      <c r="L673" s="16"/>
      <c r="M673" s="17">
        <f>Table33[[#This Row],[Debet]]</f>
        <v>0</v>
      </c>
      <c r="T673"/>
    </row>
    <row r="674" spans="1:20" x14ac:dyDescent="0.25">
      <c r="A674" s="11"/>
      <c r="B674" s="1"/>
      <c r="C674" s="13"/>
      <c r="D674" s="23"/>
      <c r="E674" s="23"/>
      <c r="F674" s="14" t="str">
        <f>LEFT(Table33[[#This Row],[Account Description ]],5)</f>
        <v/>
      </c>
      <c r="G674" s="1"/>
      <c r="H674" s="1"/>
      <c r="I674" s="20"/>
      <c r="J674" s="1"/>
      <c r="K674" s="16"/>
      <c r="L674" s="16"/>
      <c r="M674" s="17">
        <f>Table33[[#This Row],[Debet]]</f>
        <v>0</v>
      </c>
      <c r="O674" s="3" t="s">
        <v>453</v>
      </c>
      <c r="P674" s="3" t="s">
        <v>444</v>
      </c>
      <c r="Q674" s="3">
        <v>16200000</v>
      </c>
      <c r="R674" s="3" t="s">
        <v>442</v>
      </c>
      <c r="S674" s="3">
        <v>9400000</v>
      </c>
      <c r="T674" t="s">
        <v>455</v>
      </c>
    </row>
    <row r="675" spans="1:20" x14ac:dyDescent="0.25">
      <c r="A675" s="11"/>
      <c r="B675" s="1"/>
      <c r="C675" s="13"/>
      <c r="D675" s="23"/>
      <c r="E675" s="23"/>
      <c r="F675" s="14" t="str">
        <f>LEFT(Table33[[#This Row],[Account Description ]],5)</f>
        <v/>
      </c>
      <c r="G675" s="1"/>
      <c r="H675" s="1"/>
      <c r="I675" s="20"/>
      <c r="J675" s="1"/>
      <c r="K675" s="16"/>
      <c r="L675" s="16"/>
      <c r="M675" s="17">
        <f>Table33[[#This Row],[Debet]]</f>
        <v>0</v>
      </c>
      <c r="T675"/>
    </row>
    <row r="676" spans="1:20" x14ac:dyDescent="0.25">
      <c r="A676" s="11"/>
      <c r="B676" s="1"/>
      <c r="C676" s="13"/>
      <c r="D676" s="23"/>
      <c r="E676" s="23"/>
      <c r="F676" s="14" t="str">
        <f>LEFT(Table33[[#This Row],[Account Description ]],5)</f>
        <v/>
      </c>
      <c r="G676" s="1"/>
      <c r="H676" s="1"/>
      <c r="I676" s="20"/>
      <c r="J676" s="1"/>
      <c r="K676" s="16"/>
      <c r="L676" s="16"/>
      <c r="M676" s="17">
        <f>Table33[[#This Row],[Debet]]</f>
        <v>0</v>
      </c>
      <c r="T676"/>
    </row>
    <row r="677" spans="1:20" x14ac:dyDescent="0.25">
      <c r="A677" s="11"/>
      <c r="B677" s="1"/>
      <c r="C677" s="13"/>
      <c r="D677" s="23"/>
      <c r="E677" s="23"/>
      <c r="F677" s="14" t="str">
        <f>LEFT(Table33[[#This Row],[Account Description ]],5)</f>
        <v/>
      </c>
      <c r="G677" s="1"/>
      <c r="H677" s="1"/>
      <c r="I677" s="20"/>
      <c r="J677" s="1"/>
      <c r="K677" s="16"/>
      <c r="L677" s="16"/>
      <c r="M677" s="17">
        <f>Table33[[#This Row],[Debet]]</f>
        <v>0</v>
      </c>
      <c r="T677"/>
    </row>
    <row r="678" spans="1:20" x14ac:dyDescent="0.25">
      <c r="A678" s="11"/>
      <c r="B678" s="1"/>
      <c r="C678" s="13"/>
      <c r="D678" s="23"/>
      <c r="E678" s="23"/>
      <c r="F678" s="14" t="str">
        <f>LEFT(Table33[[#This Row],[Account Description ]],5)</f>
        <v/>
      </c>
      <c r="G678" s="1"/>
      <c r="H678" s="1"/>
      <c r="I678" s="20"/>
      <c r="J678" s="1"/>
      <c r="K678" s="16"/>
      <c r="L678" s="16"/>
      <c r="M678" s="17">
        <f>Table33[[#This Row],[Debet]]</f>
        <v>0</v>
      </c>
      <c r="T678"/>
    </row>
    <row r="679" spans="1:20" x14ac:dyDescent="0.25">
      <c r="A679" s="11"/>
      <c r="B679" s="1"/>
      <c r="C679" s="13"/>
      <c r="D679" s="23"/>
      <c r="E679" s="23"/>
      <c r="F679" s="14" t="str">
        <f>LEFT(Table33[[#This Row],[Account Description ]],5)</f>
        <v/>
      </c>
      <c r="G679" s="1"/>
      <c r="H679" s="1"/>
      <c r="I679" s="20"/>
      <c r="J679" s="1"/>
      <c r="K679" s="16"/>
      <c r="L679" s="16"/>
      <c r="M679" s="17">
        <f>Table33[[#This Row],[Debet]]</f>
        <v>0</v>
      </c>
      <c r="T679"/>
    </row>
    <row r="680" spans="1:20" x14ac:dyDescent="0.25">
      <c r="A680" s="11"/>
      <c r="B680" s="1"/>
      <c r="C680" s="13"/>
      <c r="D680" s="23"/>
      <c r="E680" s="23"/>
      <c r="F680" s="14" t="str">
        <f>LEFT(Table33[[#This Row],[Account Description ]],5)</f>
        <v/>
      </c>
      <c r="G680" s="1"/>
      <c r="H680" s="1"/>
      <c r="I680" s="20"/>
      <c r="J680" s="1"/>
      <c r="K680" s="16"/>
      <c r="L680" s="16"/>
      <c r="M680" s="17">
        <f>Table33[[#This Row],[Debet]]</f>
        <v>0</v>
      </c>
      <c r="T680"/>
    </row>
    <row r="681" spans="1:20" x14ac:dyDescent="0.25">
      <c r="A681" s="11"/>
      <c r="B681" s="1"/>
      <c r="C681" s="13"/>
      <c r="D681" s="23"/>
      <c r="E681" s="23"/>
      <c r="F681" s="14" t="str">
        <f>LEFT(Table33[[#This Row],[Account Description ]],5)</f>
        <v/>
      </c>
      <c r="G681" s="1"/>
      <c r="H681" s="1"/>
      <c r="I681" s="20"/>
      <c r="J681" s="1"/>
      <c r="K681" s="16"/>
      <c r="L681" s="16"/>
      <c r="M681" s="17">
        <f>Table33[[#This Row],[Debet]]</f>
        <v>0</v>
      </c>
      <c r="T681"/>
    </row>
    <row r="682" spans="1:20" x14ac:dyDescent="0.25">
      <c r="A682" s="11"/>
      <c r="B682" s="1"/>
      <c r="C682" s="13"/>
      <c r="D682" s="23"/>
      <c r="E682" s="23"/>
      <c r="F682" s="14" t="str">
        <f>LEFT(Table33[[#This Row],[Account Description ]],5)</f>
        <v/>
      </c>
      <c r="G682" s="1"/>
      <c r="H682" s="1"/>
      <c r="I682" s="20"/>
      <c r="J682" s="1"/>
      <c r="K682" s="16"/>
      <c r="L682" s="16"/>
      <c r="M682" s="17">
        <f>Table33[[#This Row],[Debet]]</f>
        <v>0</v>
      </c>
      <c r="T682"/>
    </row>
    <row r="683" spans="1:20" x14ac:dyDescent="0.25">
      <c r="A683" s="11"/>
      <c r="B683" s="1"/>
      <c r="C683" s="13"/>
      <c r="D683" s="23"/>
      <c r="E683" s="23"/>
      <c r="F683" s="14" t="str">
        <f>LEFT(Table33[[#This Row],[Account Description ]],5)</f>
        <v/>
      </c>
      <c r="G683" s="1"/>
      <c r="H683" s="1"/>
      <c r="I683" s="20"/>
      <c r="J683" s="1"/>
      <c r="K683" s="16"/>
      <c r="L683" s="16"/>
      <c r="M683" s="17">
        <f>Table33[[#This Row],[Debet]]</f>
        <v>0</v>
      </c>
      <c r="T683"/>
    </row>
    <row r="684" spans="1:20" x14ac:dyDescent="0.25">
      <c r="A684" s="11"/>
      <c r="B684" s="1"/>
      <c r="C684" s="13"/>
      <c r="D684" s="23"/>
      <c r="E684" s="23"/>
      <c r="F684" s="14" t="str">
        <f>LEFT(Table33[[#This Row],[Account Description ]],5)</f>
        <v/>
      </c>
      <c r="G684" s="1"/>
      <c r="H684" s="1"/>
      <c r="I684" s="20"/>
      <c r="J684" s="1"/>
      <c r="K684" s="16"/>
      <c r="L684" s="16"/>
      <c r="M684" s="17">
        <f>Table33[[#This Row],[Debet]]</f>
        <v>0</v>
      </c>
      <c r="T684"/>
    </row>
    <row r="685" spans="1:20" x14ac:dyDescent="0.25">
      <c r="A685" s="11"/>
      <c r="B685" s="1"/>
      <c r="C685" s="13"/>
      <c r="D685" s="23"/>
      <c r="E685" s="23"/>
      <c r="F685" s="14" t="str">
        <f>LEFT(Table33[[#This Row],[Account Description ]],5)</f>
        <v/>
      </c>
      <c r="G685" s="1"/>
      <c r="H685" s="1"/>
      <c r="I685" s="20"/>
      <c r="J685" s="1"/>
      <c r="K685" s="16"/>
      <c r="L685" s="16"/>
      <c r="M685" s="17">
        <f>Table33[[#This Row],[Debet]]</f>
        <v>0</v>
      </c>
      <c r="T685"/>
    </row>
    <row r="686" spans="1:20" x14ac:dyDescent="0.25">
      <c r="A686" s="11"/>
      <c r="B686" s="1"/>
      <c r="C686" s="13"/>
      <c r="D686" s="23"/>
      <c r="E686" s="23"/>
      <c r="F686" s="14" t="str">
        <f>LEFT(Table33[[#This Row],[Account Description ]],5)</f>
        <v/>
      </c>
      <c r="G686" s="1"/>
      <c r="H686" s="1"/>
      <c r="I686" s="20"/>
      <c r="J686" s="1"/>
      <c r="K686" s="16"/>
      <c r="L686" s="16"/>
      <c r="M686" s="17">
        <f>Table33[[#This Row],[Debet]]</f>
        <v>0</v>
      </c>
      <c r="T686"/>
    </row>
    <row r="687" spans="1:20" x14ac:dyDescent="0.25">
      <c r="A687" s="11"/>
      <c r="B687" s="1"/>
      <c r="C687" s="13"/>
      <c r="D687" s="23"/>
      <c r="E687" s="23"/>
      <c r="F687" s="14" t="str">
        <f>LEFT(Table33[[#This Row],[Account Description ]],5)</f>
        <v/>
      </c>
      <c r="G687" s="1"/>
      <c r="H687" s="1"/>
      <c r="I687" s="20"/>
      <c r="J687" s="1"/>
      <c r="K687" s="16"/>
      <c r="L687" s="16"/>
      <c r="M687" s="17">
        <f>Table33[[#This Row],[Debet]]</f>
        <v>0</v>
      </c>
      <c r="T687"/>
    </row>
    <row r="688" spans="1:20" x14ac:dyDescent="0.25">
      <c r="A688" s="11"/>
      <c r="B688" s="1"/>
      <c r="C688" s="13"/>
      <c r="D688" s="23"/>
      <c r="E688" s="23"/>
      <c r="F688" s="14" t="str">
        <f>LEFT(Table33[[#This Row],[Account Description ]],5)</f>
        <v/>
      </c>
      <c r="G688" s="1"/>
      <c r="H688" s="1"/>
      <c r="I688" s="20"/>
      <c r="J688" s="1"/>
      <c r="K688" s="16"/>
      <c r="L688" s="16"/>
      <c r="M688" s="17">
        <f>Table33[[#This Row],[Debet]]</f>
        <v>0</v>
      </c>
      <c r="T688"/>
    </row>
    <row r="689" spans="1:20" x14ac:dyDescent="0.25">
      <c r="A689" s="11"/>
      <c r="B689" s="1"/>
      <c r="C689" s="13"/>
      <c r="D689" s="23"/>
      <c r="E689" s="23"/>
      <c r="F689" s="14" t="str">
        <f>LEFT(Table33[[#This Row],[Account Description ]],5)</f>
        <v/>
      </c>
      <c r="G689" s="1"/>
      <c r="H689" s="1"/>
      <c r="I689" s="20"/>
      <c r="J689" s="1"/>
      <c r="K689" s="16"/>
      <c r="L689" s="16"/>
      <c r="M689" s="17">
        <f>Table33[[#This Row],[Debet]]</f>
        <v>0</v>
      </c>
      <c r="T689"/>
    </row>
    <row r="690" spans="1:20" x14ac:dyDescent="0.25">
      <c r="A690" s="11"/>
      <c r="B690" s="1"/>
      <c r="C690" s="13"/>
      <c r="D690" s="23"/>
      <c r="E690" s="23"/>
      <c r="F690" s="14" t="str">
        <f>LEFT(Table33[[#This Row],[Account Description ]],5)</f>
        <v/>
      </c>
      <c r="G690" s="1"/>
      <c r="H690" s="1"/>
      <c r="I690" s="20"/>
      <c r="J690" s="1"/>
      <c r="K690" s="16"/>
      <c r="L690" s="16"/>
      <c r="M690" s="17">
        <f>Table33[[#This Row],[Debet]]</f>
        <v>0</v>
      </c>
      <c r="T690"/>
    </row>
    <row r="691" spans="1:20" x14ac:dyDescent="0.25">
      <c r="A691" s="11"/>
      <c r="B691" s="1"/>
      <c r="C691" s="13"/>
      <c r="D691" s="23"/>
      <c r="E691" s="23"/>
      <c r="F691" s="14" t="str">
        <f>LEFT(Table33[[#This Row],[Account Description ]],5)</f>
        <v/>
      </c>
      <c r="G691" s="1"/>
      <c r="H691" s="1"/>
      <c r="I691" s="20"/>
      <c r="J691" s="1"/>
      <c r="K691" s="16"/>
      <c r="L691" s="16"/>
      <c r="M691" s="17">
        <f>Table33[[#This Row],[Debet]]</f>
        <v>0</v>
      </c>
      <c r="T691"/>
    </row>
    <row r="692" spans="1:20" x14ac:dyDescent="0.25">
      <c r="A692" s="11"/>
      <c r="B692" s="1"/>
      <c r="C692" s="13"/>
      <c r="D692" s="23"/>
      <c r="E692" s="23"/>
      <c r="F692" s="14" t="str">
        <f>LEFT(Table33[[#This Row],[Account Description ]],5)</f>
        <v/>
      </c>
      <c r="G692" s="1"/>
      <c r="H692" s="1"/>
      <c r="I692" s="20"/>
      <c r="J692" s="1"/>
      <c r="K692" s="16"/>
      <c r="L692" s="16"/>
      <c r="M692" s="17">
        <f>Table33[[#This Row],[Debet]]</f>
        <v>0</v>
      </c>
      <c r="T692"/>
    </row>
    <row r="693" spans="1:20" x14ac:dyDescent="0.25">
      <c r="A693" s="11"/>
      <c r="B693" s="1"/>
      <c r="C693" s="13"/>
      <c r="D693" s="23"/>
      <c r="E693" s="23"/>
      <c r="F693" s="14" t="str">
        <f>LEFT(Table33[[#This Row],[Account Description ]],5)</f>
        <v/>
      </c>
      <c r="G693" s="1"/>
      <c r="H693" s="1"/>
      <c r="I693" s="20"/>
      <c r="J693" s="1"/>
      <c r="K693" s="16"/>
      <c r="L693" s="16"/>
      <c r="M693" s="17">
        <f>Table33[[#This Row],[Debet]]</f>
        <v>0</v>
      </c>
      <c r="T693"/>
    </row>
    <row r="694" spans="1:20" x14ac:dyDescent="0.25">
      <c r="A694" s="11"/>
      <c r="B694" s="1"/>
      <c r="C694" s="13"/>
      <c r="D694" s="23"/>
      <c r="E694" s="23"/>
      <c r="F694" s="14" t="str">
        <f>LEFT(Table33[[#This Row],[Account Description ]],5)</f>
        <v/>
      </c>
      <c r="G694" s="1"/>
      <c r="H694" s="1"/>
      <c r="I694" s="20"/>
      <c r="J694" s="1"/>
      <c r="K694" s="16"/>
      <c r="L694" s="16"/>
      <c r="M694" s="17">
        <f>Table33[[#This Row],[Debet]]</f>
        <v>0</v>
      </c>
      <c r="T694"/>
    </row>
    <row r="695" spans="1:20" x14ac:dyDescent="0.25">
      <c r="A695" s="11"/>
      <c r="B695" s="1"/>
      <c r="C695" s="13"/>
      <c r="D695" s="23"/>
      <c r="E695" s="23"/>
      <c r="F695" s="14" t="str">
        <f>LEFT(Table33[[#This Row],[Account Description ]],5)</f>
        <v/>
      </c>
      <c r="G695" s="1"/>
      <c r="H695" s="1"/>
      <c r="I695" s="20"/>
      <c r="J695" s="1"/>
      <c r="K695" s="16"/>
      <c r="L695" s="16"/>
      <c r="M695" s="17">
        <f>Table33[[#This Row],[Debet]]</f>
        <v>0</v>
      </c>
      <c r="T695"/>
    </row>
    <row r="696" spans="1:20" x14ac:dyDescent="0.25">
      <c r="A696" s="11"/>
      <c r="B696" s="1"/>
      <c r="C696" s="13"/>
      <c r="D696" s="23"/>
      <c r="E696" s="23"/>
      <c r="F696" s="14" t="str">
        <f>LEFT(Table33[[#This Row],[Account Description ]],5)</f>
        <v/>
      </c>
      <c r="G696" s="1"/>
      <c r="H696" s="1"/>
      <c r="I696" s="20"/>
      <c r="J696" s="1"/>
      <c r="K696" s="16"/>
      <c r="L696" s="16"/>
      <c r="M696" s="17">
        <f>Table33[[#This Row],[Debet]]</f>
        <v>0</v>
      </c>
      <c r="T696"/>
    </row>
    <row r="697" spans="1:20" x14ac:dyDescent="0.25">
      <c r="A697" s="11"/>
      <c r="B697" s="1"/>
      <c r="C697" s="13"/>
      <c r="D697" s="23"/>
      <c r="E697" s="23"/>
      <c r="F697" s="14" t="str">
        <f>LEFT(Table33[[#This Row],[Account Description ]],5)</f>
        <v/>
      </c>
      <c r="G697" s="1"/>
      <c r="H697" s="1"/>
      <c r="I697" s="20"/>
      <c r="J697" s="1"/>
      <c r="K697" s="16"/>
      <c r="L697" s="16"/>
      <c r="M697" s="17">
        <f>Table33[[#This Row],[Debet]]</f>
        <v>0</v>
      </c>
      <c r="T697"/>
    </row>
    <row r="698" spans="1:20" x14ac:dyDescent="0.25">
      <c r="A698" s="11"/>
      <c r="B698" s="1"/>
      <c r="C698" s="13"/>
      <c r="D698" s="23"/>
      <c r="E698" s="23"/>
      <c r="F698" s="14" t="str">
        <f>LEFT(Table33[[#This Row],[Account Description ]],5)</f>
        <v/>
      </c>
      <c r="G698" s="1"/>
      <c r="H698" s="1"/>
      <c r="I698" s="20"/>
      <c r="J698" s="1"/>
      <c r="K698" s="16"/>
      <c r="L698" s="16"/>
      <c r="M698" s="17">
        <f>Table33[[#This Row],[Debet]]</f>
        <v>0</v>
      </c>
      <c r="T698"/>
    </row>
    <row r="699" spans="1:20" x14ac:dyDescent="0.25">
      <c r="A699" s="11"/>
      <c r="B699" s="1"/>
      <c r="C699" s="13"/>
      <c r="D699" s="23"/>
      <c r="E699" s="23"/>
      <c r="F699" s="14" t="str">
        <f>LEFT(Table33[[#This Row],[Account Description ]],5)</f>
        <v/>
      </c>
      <c r="G699" s="1"/>
      <c r="H699" s="1"/>
      <c r="I699" s="20"/>
      <c r="J699" s="1"/>
      <c r="K699" s="16"/>
      <c r="L699" s="16"/>
      <c r="M699" s="17">
        <f>Table33[[#This Row],[Debet]]</f>
        <v>0</v>
      </c>
      <c r="T699"/>
    </row>
    <row r="700" spans="1:20" x14ac:dyDescent="0.25">
      <c r="A700" s="11"/>
      <c r="B700" s="1"/>
      <c r="C700" s="13"/>
      <c r="D700" s="23"/>
      <c r="E700" s="23"/>
      <c r="F700" s="14" t="str">
        <f>LEFT(Table33[[#This Row],[Account Description ]],5)</f>
        <v/>
      </c>
      <c r="G700" s="1"/>
      <c r="H700" s="1"/>
      <c r="I700" s="20"/>
      <c r="J700" s="1"/>
      <c r="K700" s="16"/>
      <c r="L700" s="16"/>
      <c r="M700" s="17">
        <f>Table33[[#This Row],[Debet]]</f>
        <v>0</v>
      </c>
      <c r="T700"/>
    </row>
    <row r="701" spans="1:20" x14ac:dyDescent="0.25">
      <c r="A701" s="11"/>
      <c r="B701" s="1"/>
      <c r="C701" s="13"/>
      <c r="D701" s="23"/>
      <c r="E701" s="23"/>
      <c r="F701" s="14" t="str">
        <f>LEFT(Table33[[#This Row],[Account Description ]],5)</f>
        <v/>
      </c>
      <c r="G701" s="1"/>
      <c r="H701" s="1"/>
      <c r="I701" s="20"/>
      <c r="J701" s="1"/>
      <c r="K701" s="16"/>
      <c r="L701" s="16"/>
      <c r="M701" s="17">
        <f>Table33[[#This Row],[Debet]]</f>
        <v>0</v>
      </c>
      <c r="T701"/>
    </row>
    <row r="702" spans="1:20" x14ac:dyDescent="0.25">
      <c r="A702" s="11"/>
      <c r="B702" s="1"/>
      <c r="C702" s="13"/>
      <c r="D702" s="23"/>
      <c r="E702" s="23"/>
      <c r="F702" s="14" t="str">
        <f>LEFT(Table33[[#This Row],[Account Description ]],5)</f>
        <v/>
      </c>
      <c r="G702" s="1"/>
      <c r="H702" s="1"/>
      <c r="I702" s="20"/>
      <c r="J702" s="1"/>
      <c r="K702" s="16"/>
      <c r="L702" s="16"/>
      <c r="M702" s="17">
        <f>Table33[[#This Row],[Debet]]</f>
        <v>0</v>
      </c>
      <c r="T702"/>
    </row>
    <row r="703" spans="1:20" x14ac:dyDescent="0.25">
      <c r="A703" s="11"/>
      <c r="B703" s="1"/>
      <c r="C703" s="13"/>
      <c r="D703" s="23"/>
      <c r="E703" s="23"/>
      <c r="F703" s="14" t="str">
        <f>LEFT(Table33[[#This Row],[Account Description ]],5)</f>
        <v/>
      </c>
      <c r="G703" s="1"/>
      <c r="H703" s="1"/>
      <c r="I703" s="20"/>
      <c r="J703" s="1"/>
      <c r="K703" s="16"/>
      <c r="L703" s="16"/>
      <c r="M703" s="17">
        <f>Table33[[#This Row],[Debet]]</f>
        <v>0</v>
      </c>
      <c r="O703" s="3" t="s">
        <v>456</v>
      </c>
      <c r="P703" s="3" t="s">
        <v>448</v>
      </c>
      <c r="T703"/>
    </row>
    <row r="704" spans="1:20" x14ac:dyDescent="0.25">
      <c r="A704" s="11"/>
      <c r="B704" s="1"/>
      <c r="C704" s="13"/>
      <c r="D704" s="23"/>
      <c r="E704" s="23"/>
      <c r="F704" s="14" t="str">
        <f>LEFT(Table33[[#This Row],[Account Description ]],5)</f>
        <v/>
      </c>
      <c r="G704" s="1"/>
      <c r="H704" s="1"/>
      <c r="I704" s="20"/>
      <c r="J704" s="1"/>
      <c r="K704" s="16"/>
      <c r="L704" s="16"/>
      <c r="M704" s="17">
        <f>Table33[[#This Row],[Debet]]</f>
        <v>0</v>
      </c>
      <c r="T704"/>
    </row>
    <row r="705" spans="1:20" x14ac:dyDescent="0.25">
      <c r="A705" s="11"/>
      <c r="B705" s="1"/>
      <c r="C705" s="13"/>
      <c r="D705" s="23"/>
      <c r="E705" s="23"/>
      <c r="F705" s="14" t="str">
        <f>LEFT(Table33[[#This Row],[Account Description ]],5)</f>
        <v/>
      </c>
      <c r="G705" s="1"/>
      <c r="H705" s="1"/>
      <c r="I705" s="20"/>
      <c r="J705" s="1"/>
      <c r="K705" s="16"/>
      <c r="L705" s="16"/>
      <c r="M705" s="17">
        <f>Table33[[#This Row],[Debet]]</f>
        <v>0</v>
      </c>
      <c r="T705"/>
    </row>
    <row r="706" spans="1:20" x14ac:dyDescent="0.25">
      <c r="A706" s="11"/>
      <c r="B706" s="1"/>
      <c r="C706" s="13"/>
      <c r="D706" s="23"/>
      <c r="E706" s="23"/>
      <c r="F706" s="14" t="str">
        <f>LEFT(Table33[[#This Row],[Account Description ]],5)</f>
        <v/>
      </c>
      <c r="G706" s="1"/>
      <c r="H706" s="1"/>
      <c r="I706" s="20"/>
      <c r="J706" s="1"/>
      <c r="K706" s="16"/>
      <c r="L706" s="16"/>
      <c r="M706" s="17">
        <f>Table33[[#This Row],[Debet]]</f>
        <v>0</v>
      </c>
      <c r="T706"/>
    </row>
    <row r="707" spans="1:20" x14ac:dyDescent="0.25">
      <c r="A707" s="11"/>
      <c r="B707" s="1"/>
      <c r="C707" s="13"/>
      <c r="D707" s="23"/>
      <c r="E707" s="23"/>
      <c r="F707" s="14" t="str">
        <f>LEFT(Table33[[#This Row],[Account Description ]],5)</f>
        <v/>
      </c>
      <c r="G707" s="1"/>
      <c r="H707" s="1"/>
      <c r="I707" s="20"/>
      <c r="J707" s="1"/>
      <c r="K707" s="16"/>
      <c r="L707" s="16"/>
      <c r="M707" s="17">
        <f>Table33[[#This Row],[Debet]]</f>
        <v>0</v>
      </c>
      <c r="T707"/>
    </row>
    <row r="708" spans="1:20" x14ac:dyDescent="0.25">
      <c r="A708" s="11"/>
      <c r="B708" s="1"/>
      <c r="C708" s="13"/>
      <c r="D708" s="23"/>
      <c r="E708" s="23"/>
      <c r="F708" s="14" t="str">
        <f>LEFT(Table33[[#This Row],[Account Description ]],5)</f>
        <v/>
      </c>
      <c r="G708" s="1"/>
      <c r="H708" s="1"/>
      <c r="I708" s="20"/>
      <c r="J708" s="1"/>
      <c r="K708" s="16"/>
      <c r="L708" s="16"/>
      <c r="M708" s="17">
        <f>Table33[[#This Row],[Debet]]</f>
        <v>0</v>
      </c>
      <c r="T708"/>
    </row>
    <row r="709" spans="1:20" x14ac:dyDescent="0.25">
      <c r="A709" s="11"/>
      <c r="B709" s="1"/>
      <c r="C709" s="13"/>
      <c r="D709" s="23"/>
      <c r="E709" s="23"/>
      <c r="F709" s="14" t="str">
        <f>LEFT(Table33[[#This Row],[Account Description ]],5)</f>
        <v/>
      </c>
      <c r="G709" s="1"/>
      <c r="H709" s="1"/>
      <c r="I709" s="20"/>
      <c r="J709" s="1"/>
      <c r="K709" s="16"/>
      <c r="L709" s="16"/>
      <c r="M709" s="17">
        <f>Table33[[#This Row],[Debet]]</f>
        <v>0</v>
      </c>
      <c r="T709"/>
    </row>
    <row r="710" spans="1:20" x14ac:dyDescent="0.25">
      <c r="A710" s="11"/>
      <c r="B710" s="1"/>
      <c r="C710" s="13"/>
      <c r="D710" s="23"/>
      <c r="E710" s="23"/>
      <c r="F710" s="14" t="str">
        <f>LEFT(Table33[[#This Row],[Account Description ]],5)</f>
        <v/>
      </c>
      <c r="G710" s="1"/>
      <c r="H710" s="1"/>
      <c r="I710" s="20"/>
      <c r="J710" s="1"/>
      <c r="K710" s="16"/>
      <c r="L710" s="16"/>
      <c r="M710" s="17">
        <f>Table33[[#This Row],[Debet]]</f>
        <v>0</v>
      </c>
      <c r="T710"/>
    </row>
    <row r="711" spans="1:20" x14ac:dyDescent="0.25">
      <c r="A711" s="11"/>
      <c r="B711" s="1"/>
      <c r="C711" s="13"/>
      <c r="D711" s="23"/>
      <c r="E711" s="23"/>
      <c r="F711" s="14" t="str">
        <f>LEFT(Table33[[#This Row],[Account Description ]],5)</f>
        <v/>
      </c>
      <c r="G711" s="1"/>
      <c r="H711" s="1"/>
      <c r="I711" s="20"/>
      <c r="J711" s="1"/>
      <c r="K711" s="16"/>
      <c r="L711" s="16"/>
      <c r="M711" s="17">
        <f>Table33[[#This Row],[Debet]]</f>
        <v>0</v>
      </c>
      <c r="T711"/>
    </row>
    <row r="712" spans="1:20" x14ac:dyDescent="0.25">
      <c r="A712" s="11"/>
      <c r="B712" s="1"/>
      <c r="C712" s="13"/>
      <c r="D712" s="23"/>
      <c r="E712" s="23"/>
      <c r="F712" s="14" t="str">
        <f>LEFT(Table33[[#This Row],[Account Description ]],5)</f>
        <v/>
      </c>
      <c r="G712" s="1"/>
      <c r="H712" s="1"/>
      <c r="I712" s="20"/>
      <c r="J712" s="1"/>
      <c r="K712" s="16"/>
      <c r="L712" s="16"/>
      <c r="M712" s="17">
        <f>Table33[[#This Row],[Debet]]</f>
        <v>0</v>
      </c>
      <c r="T712"/>
    </row>
    <row r="713" spans="1:20" x14ac:dyDescent="0.25">
      <c r="A713" s="11"/>
      <c r="B713" s="1"/>
      <c r="C713" s="13"/>
      <c r="D713" s="23"/>
      <c r="E713" s="23"/>
      <c r="F713" s="14" t="str">
        <f>LEFT(Table33[[#This Row],[Account Description ]],5)</f>
        <v/>
      </c>
      <c r="G713" s="1"/>
      <c r="H713" s="1"/>
      <c r="I713" s="20"/>
      <c r="J713" s="1"/>
      <c r="K713" s="16"/>
      <c r="L713" s="16"/>
      <c r="M713" s="17">
        <f>Table33[[#This Row],[Debet]]</f>
        <v>0</v>
      </c>
      <c r="T713"/>
    </row>
    <row r="714" spans="1:20" x14ac:dyDescent="0.25">
      <c r="A714" s="11"/>
      <c r="B714" s="1"/>
      <c r="C714" s="13"/>
      <c r="D714" s="23"/>
      <c r="E714" s="23"/>
      <c r="F714" s="14" t="str">
        <f>LEFT(Table33[[#This Row],[Account Description ]],5)</f>
        <v/>
      </c>
      <c r="G714" s="1"/>
      <c r="H714" s="1"/>
      <c r="I714" s="20"/>
      <c r="J714" s="1"/>
      <c r="K714" s="16"/>
      <c r="L714" s="16"/>
      <c r="M714" s="17">
        <f>Table33[[#This Row],[Debet]]</f>
        <v>0</v>
      </c>
      <c r="T714"/>
    </row>
    <row r="715" spans="1:20" x14ac:dyDescent="0.25">
      <c r="A715" s="11"/>
      <c r="B715" s="1"/>
      <c r="C715" s="13"/>
      <c r="D715" s="23"/>
      <c r="E715" s="23"/>
      <c r="F715" s="14" t="str">
        <f>LEFT(Table33[[#This Row],[Account Description ]],5)</f>
        <v/>
      </c>
      <c r="G715" s="1"/>
      <c r="H715" s="1"/>
      <c r="I715" s="20"/>
      <c r="J715" s="1"/>
      <c r="K715" s="16"/>
      <c r="L715" s="16"/>
      <c r="M715" s="17">
        <f>Table33[[#This Row],[Debet]]</f>
        <v>0</v>
      </c>
      <c r="T715"/>
    </row>
    <row r="716" spans="1:20" x14ac:dyDescent="0.25">
      <c r="A716" s="11"/>
      <c r="B716" s="1"/>
      <c r="C716" s="13"/>
      <c r="D716" s="23"/>
      <c r="E716" s="23"/>
      <c r="F716" s="14" t="str">
        <f>LEFT(Table33[[#This Row],[Account Description ]],5)</f>
        <v/>
      </c>
      <c r="G716" s="1"/>
      <c r="H716" s="1"/>
      <c r="I716" s="20"/>
      <c r="J716" s="1"/>
      <c r="K716" s="16"/>
      <c r="L716" s="16"/>
      <c r="M716" s="17">
        <f>Table33[[#This Row],[Debet]]</f>
        <v>0</v>
      </c>
      <c r="T716"/>
    </row>
    <row r="717" spans="1:20" x14ac:dyDescent="0.25">
      <c r="A717" s="11"/>
      <c r="B717" s="1"/>
      <c r="C717" s="13"/>
      <c r="D717" s="23"/>
      <c r="E717" s="23"/>
      <c r="F717" s="14" t="str">
        <f>LEFT(Table33[[#This Row],[Account Description ]],5)</f>
        <v/>
      </c>
      <c r="G717" s="1"/>
      <c r="H717" s="1"/>
      <c r="I717" s="20"/>
      <c r="J717" s="1"/>
      <c r="K717" s="16"/>
      <c r="L717" s="16"/>
      <c r="M717" s="17">
        <f>Table33[[#This Row],[Debet]]</f>
        <v>0</v>
      </c>
      <c r="T717"/>
    </row>
    <row r="718" spans="1:20" x14ac:dyDescent="0.25">
      <c r="A718" s="11"/>
      <c r="B718" s="1"/>
      <c r="C718" s="13"/>
      <c r="D718" s="23"/>
      <c r="E718" s="23"/>
      <c r="F718" s="14" t="str">
        <f>LEFT(Table33[[#This Row],[Account Description ]],5)</f>
        <v/>
      </c>
      <c r="G718" s="1"/>
      <c r="H718" s="1"/>
      <c r="I718" s="20"/>
      <c r="J718" s="1"/>
      <c r="K718" s="16"/>
      <c r="L718" s="16"/>
      <c r="M718" s="17">
        <f>Table33[[#This Row],[Debet]]</f>
        <v>0</v>
      </c>
      <c r="T718"/>
    </row>
    <row r="719" spans="1:20" x14ac:dyDescent="0.25">
      <c r="A719" s="11"/>
      <c r="B719" s="1"/>
      <c r="C719" s="13"/>
      <c r="D719" s="23"/>
      <c r="E719" s="23"/>
      <c r="F719" s="14" t="str">
        <f>LEFT(Table33[[#This Row],[Account Description ]],5)</f>
        <v/>
      </c>
      <c r="G719" s="1"/>
      <c r="H719" s="1"/>
      <c r="I719" s="20"/>
      <c r="J719" s="1"/>
      <c r="K719" s="16"/>
      <c r="L719" s="16"/>
      <c r="M719" s="17">
        <f>Table33[[#This Row],[Debet]]</f>
        <v>0</v>
      </c>
      <c r="T719"/>
    </row>
    <row r="720" spans="1:20" x14ac:dyDescent="0.25">
      <c r="A720" s="11"/>
      <c r="B720" s="1"/>
      <c r="C720" s="13"/>
      <c r="D720" s="23"/>
      <c r="E720" s="23"/>
      <c r="F720" s="14" t="str">
        <f>LEFT(Table33[[#This Row],[Account Description ]],5)</f>
        <v/>
      </c>
      <c r="G720" s="1"/>
      <c r="H720" s="1"/>
      <c r="I720" s="20"/>
      <c r="J720" s="1"/>
      <c r="K720" s="16"/>
      <c r="L720" s="16"/>
      <c r="M720" s="17">
        <f>Table33[[#This Row],[Debet]]</f>
        <v>0</v>
      </c>
      <c r="T720"/>
    </row>
    <row r="721" spans="1:20" x14ac:dyDescent="0.25">
      <c r="A721" s="11"/>
      <c r="B721" s="1"/>
      <c r="C721" s="13"/>
      <c r="D721" s="23"/>
      <c r="E721" s="23"/>
      <c r="F721" s="14" t="str">
        <f>LEFT(Table33[[#This Row],[Account Description ]],5)</f>
        <v/>
      </c>
      <c r="G721" s="1"/>
      <c r="H721" s="1"/>
      <c r="I721" s="20"/>
      <c r="J721" s="1"/>
      <c r="K721" s="16"/>
      <c r="L721" s="16"/>
      <c r="M721" s="17">
        <f>Table33[[#This Row],[Debet]]</f>
        <v>0</v>
      </c>
      <c r="T721"/>
    </row>
    <row r="722" spans="1:20" x14ac:dyDescent="0.25">
      <c r="A722" s="11"/>
      <c r="B722" s="1"/>
      <c r="C722" s="13"/>
      <c r="D722" s="23"/>
      <c r="E722" s="23"/>
      <c r="F722" s="14" t="str">
        <f>LEFT(Table33[[#This Row],[Account Description ]],5)</f>
        <v/>
      </c>
      <c r="G722" s="1"/>
      <c r="H722" s="1"/>
      <c r="I722" s="20"/>
      <c r="J722" s="1"/>
      <c r="K722" s="16"/>
      <c r="L722" s="16"/>
      <c r="M722" s="17">
        <f>Table33[[#This Row],[Debet]]</f>
        <v>0</v>
      </c>
      <c r="T722"/>
    </row>
    <row r="723" spans="1:20" x14ac:dyDescent="0.25">
      <c r="A723" s="11"/>
      <c r="B723" s="1"/>
      <c r="C723" s="13"/>
      <c r="D723" s="23"/>
      <c r="E723" s="23"/>
      <c r="F723" s="14" t="str">
        <f>LEFT(Table33[[#This Row],[Account Description ]],5)</f>
        <v/>
      </c>
      <c r="G723" s="1"/>
      <c r="H723" s="1"/>
      <c r="I723" s="20"/>
      <c r="J723" s="1"/>
      <c r="K723" s="16"/>
      <c r="L723" s="16"/>
      <c r="M723" s="17">
        <f>Table33[[#This Row],[Debet]]</f>
        <v>0</v>
      </c>
      <c r="T723"/>
    </row>
    <row r="724" spans="1:20" x14ac:dyDescent="0.25">
      <c r="A724" s="11"/>
      <c r="B724" s="1"/>
      <c r="C724" s="13"/>
      <c r="D724" s="23"/>
      <c r="E724" s="23"/>
      <c r="F724" s="14" t="str">
        <f>LEFT(Table33[[#This Row],[Account Description ]],5)</f>
        <v/>
      </c>
      <c r="G724" s="1"/>
      <c r="H724" s="1"/>
      <c r="I724" s="20"/>
      <c r="J724" s="1"/>
      <c r="K724" s="16"/>
      <c r="L724" s="16"/>
      <c r="M724" s="17">
        <f>Table33[[#This Row],[Debet]]</f>
        <v>0</v>
      </c>
      <c r="T724"/>
    </row>
    <row r="725" spans="1:20" x14ac:dyDescent="0.25">
      <c r="A725" s="11"/>
      <c r="B725" s="1"/>
      <c r="C725" s="13"/>
      <c r="D725" s="23"/>
      <c r="E725" s="23"/>
      <c r="F725" s="14" t="str">
        <f>LEFT(Table33[[#This Row],[Account Description ]],5)</f>
        <v/>
      </c>
      <c r="G725" s="1"/>
      <c r="H725" s="1"/>
      <c r="I725" s="20"/>
      <c r="J725" s="1"/>
      <c r="K725" s="16"/>
      <c r="L725" s="16"/>
      <c r="M725" s="17">
        <f>Table33[[#This Row],[Debet]]</f>
        <v>0</v>
      </c>
      <c r="T725"/>
    </row>
    <row r="726" spans="1:20" x14ac:dyDescent="0.25">
      <c r="A726" s="11"/>
      <c r="B726" s="1"/>
      <c r="C726" s="13"/>
      <c r="D726" s="23"/>
      <c r="E726" s="23"/>
      <c r="F726" s="14" t="str">
        <f>LEFT(Table33[[#This Row],[Account Description ]],5)</f>
        <v/>
      </c>
      <c r="G726" s="1"/>
      <c r="H726" s="1"/>
      <c r="I726" s="20"/>
      <c r="J726" s="1"/>
      <c r="K726" s="16"/>
      <c r="L726" s="16"/>
      <c r="M726" s="17">
        <f>Table33[[#This Row],[Debet]]</f>
        <v>0</v>
      </c>
      <c r="T726"/>
    </row>
    <row r="727" spans="1:20" x14ac:dyDescent="0.25">
      <c r="A727" s="11"/>
      <c r="B727" s="1"/>
      <c r="C727" s="13"/>
      <c r="D727" s="23"/>
      <c r="E727" s="23"/>
      <c r="F727" s="14" t="str">
        <f>LEFT(Table33[[#This Row],[Account Description ]],5)</f>
        <v/>
      </c>
      <c r="G727" s="1"/>
      <c r="H727" s="1"/>
      <c r="I727" s="20"/>
      <c r="J727" s="1"/>
      <c r="K727" s="16"/>
      <c r="L727" s="16"/>
      <c r="M727" s="17">
        <f>Table33[[#This Row],[Debet]]</f>
        <v>0</v>
      </c>
      <c r="T727"/>
    </row>
    <row r="728" spans="1:20" x14ac:dyDescent="0.25">
      <c r="A728" s="11"/>
      <c r="B728" s="1"/>
      <c r="C728" s="13"/>
      <c r="D728" s="23"/>
      <c r="E728" s="23"/>
      <c r="F728" s="14" t="str">
        <f>LEFT(Table33[[#This Row],[Account Description ]],5)</f>
        <v/>
      </c>
      <c r="G728" s="1"/>
      <c r="H728" s="1"/>
      <c r="I728" s="20"/>
      <c r="J728" s="1"/>
      <c r="K728" s="16"/>
      <c r="L728" s="16"/>
      <c r="M728" s="17">
        <f>Table33[[#This Row],[Debet]]</f>
        <v>0</v>
      </c>
      <c r="T728"/>
    </row>
    <row r="729" spans="1:20" x14ac:dyDescent="0.25">
      <c r="A729" s="11"/>
      <c r="B729" s="1"/>
      <c r="C729" s="13"/>
      <c r="D729" s="23"/>
      <c r="E729" s="23"/>
      <c r="F729" s="14" t="str">
        <f>LEFT(Table33[[#This Row],[Account Description ]],5)</f>
        <v/>
      </c>
      <c r="G729" s="1"/>
      <c r="H729" s="1"/>
      <c r="I729" s="20"/>
      <c r="J729" s="1"/>
      <c r="K729" s="16"/>
      <c r="L729" s="16"/>
      <c r="M729" s="17">
        <f>Table33[[#This Row],[Debet]]</f>
        <v>0</v>
      </c>
      <c r="T729"/>
    </row>
    <row r="730" spans="1:20" x14ac:dyDescent="0.25">
      <c r="A730" s="11"/>
      <c r="B730" s="1"/>
      <c r="C730" s="13"/>
      <c r="D730" s="23"/>
      <c r="E730" s="23"/>
      <c r="F730" s="14" t="str">
        <f>LEFT(Table33[[#This Row],[Account Description ]],5)</f>
        <v/>
      </c>
      <c r="G730" s="1"/>
      <c r="H730" s="1"/>
      <c r="I730" s="20"/>
      <c r="J730" s="1"/>
      <c r="K730" s="16"/>
      <c r="L730" s="16"/>
      <c r="M730" s="17">
        <f>Table33[[#This Row],[Debet]]</f>
        <v>0</v>
      </c>
      <c r="T730"/>
    </row>
    <row r="731" spans="1:20" x14ac:dyDescent="0.25">
      <c r="A731" s="11"/>
      <c r="B731" s="1"/>
      <c r="C731" s="13"/>
      <c r="D731" s="23"/>
      <c r="E731" s="23"/>
      <c r="F731" s="14" t="str">
        <f>LEFT(Table33[[#This Row],[Account Description ]],5)</f>
        <v/>
      </c>
      <c r="G731" s="1"/>
      <c r="H731" s="1"/>
      <c r="I731" s="20"/>
      <c r="J731" s="1"/>
      <c r="K731" s="16"/>
      <c r="L731" s="16"/>
      <c r="M731" s="17">
        <f>Table33[[#This Row],[Debet]]</f>
        <v>0</v>
      </c>
      <c r="T731"/>
    </row>
    <row r="732" spans="1:20" x14ac:dyDescent="0.25">
      <c r="A732" s="11"/>
      <c r="B732" s="1"/>
      <c r="C732" s="13"/>
      <c r="D732" s="23"/>
      <c r="E732" s="23"/>
      <c r="F732" s="14" t="str">
        <f>LEFT(Table33[[#This Row],[Account Description ]],5)</f>
        <v/>
      </c>
      <c r="G732" s="1"/>
      <c r="H732" s="1"/>
      <c r="I732" s="20"/>
      <c r="J732" s="1"/>
      <c r="K732" s="16"/>
      <c r="L732" s="16"/>
      <c r="M732" s="17">
        <f>Table33[[#This Row],[Debet]]</f>
        <v>0</v>
      </c>
      <c r="T732"/>
    </row>
    <row r="733" spans="1:20" x14ac:dyDescent="0.25">
      <c r="A733" s="11"/>
      <c r="B733" s="1"/>
      <c r="C733" s="13"/>
      <c r="D733" s="23"/>
      <c r="E733" s="23"/>
      <c r="F733" s="14" t="str">
        <f>LEFT(Table33[[#This Row],[Account Description ]],5)</f>
        <v/>
      </c>
      <c r="G733" s="1"/>
      <c r="H733" s="1"/>
      <c r="I733" s="20"/>
      <c r="J733" s="1"/>
      <c r="K733" s="16"/>
      <c r="L733" s="16"/>
      <c r="M733" s="17">
        <f>Table33[[#This Row],[Debet]]</f>
        <v>0</v>
      </c>
      <c r="T733"/>
    </row>
    <row r="734" spans="1:20" x14ac:dyDescent="0.25">
      <c r="A734" s="11"/>
      <c r="B734" s="1"/>
      <c r="C734" s="13"/>
      <c r="D734" s="23"/>
      <c r="E734" s="23"/>
      <c r="F734" s="14" t="str">
        <f>LEFT(Table33[[#This Row],[Account Description ]],5)</f>
        <v/>
      </c>
      <c r="G734" s="1"/>
      <c r="H734" s="1"/>
      <c r="I734" s="20"/>
      <c r="J734" s="1"/>
      <c r="K734" s="16"/>
      <c r="L734" s="16"/>
      <c r="M734" s="17">
        <f>Table33[[#This Row],[Debet]]</f>
        <v>0</v>
      </c>
      <c r="T734"/>
    </row>
    <row r="735" spans="1:20" x14ac:dyDescent="0.25">
      <c r="A735" s="11"/>
      <c r="B735" s="1"/>
      <c r="C735" s="13"/>
      <c r="D735" s="23"/>
      <c r="E735" s="23"/>
      <c r="F735" s="14" t="str">
        <f>LEFT(Table33[[#This Row],[Account Description ]],5)</f>
        <v/>
      </c>
      <c r="G735" s="1"/>
      <c r="H735" s="1"/>
      <c r="I735" s="20"/>
      <c r="J735" s="1"/>
      <c r="K735" s="16"/>
      <c r="L735" s="16"/>
      <c r="M735" s="17">
        <f>Table33[[#This Row],[Debet]]</f>
        <v>0</v>
      </c>
      <c r="T735"/>
    </row>
    <row r="736" spans="1:20" x14ac:dyDescent="0.25">
      <c r="A736" s="11"/>
      <c r="B736" s="1"/>
      <c r="C736" s="13"/>
      <c r="D736" s="23"/>
      <c r="E736" s="23"/>
      <c r="F736" s="14" t="str">
        <f>LEFT(Table33[[#This Row],[Account Description ]],5)</f>
        <v/>
      </c>
      <c r="G736" s="1"/>
      <c r="H736" s="1"/>
      <c r="I736" s="20"/>
      <c r="J736" s="1"/>
      <c r="K736" s="16"/>
      <c r="L736" s="16"/>
      <c r="M736" s="17">
        <f>Table33[[#This Row],[Debet]]</f>
        <v>0</v>
      </c>
      <c r="T736"/>
    </row>
    <row r="737" spans="1:20" x14ac:dyDescent="0.25">
      <c r="A737" s="11"/>
      <c r="B737" s="1"/>
      <c r="C737" s="13"/>
      <c r="D737" s="23"/>
      <c r="E737" s="23"/>
      <c r="F737" s="14" t="str">
        <f>LEFT(Table33[[#This Row],[Account Description ]],5)</f>
        <v/>
      </c>
      <c r="G737" s="1"/>
      <c r="H737" s="1"/>
      <c r="I737" s="20"/>
      <c r="J737" s="1"/>
      <c r="K737" s="16"/>
      <c r="L737" s="16"/>
      <c r="M737" s="17">
        <f>Table33[[#This Row],[Debet]]</f>
        <v>0</v>
      </c>
      <c r="T737"/>
    </row>
    <row r="738" spans="1:20" x14ac:dyDescent="0.25">
      <c r="A738" s="11"/>
      <c r="B738" s="1"/>
      <c r="C738" s="13"/>
      <c r="D738" s="23"/>
      <c r="E738" s="23"/>
      <c r="F738" s="14" t="str">
        <f>LEFT(Table33[[#This Row],[Account Description ]],5)</f>
        <v/>
      </c>
      <c r="G738" s="1"/>
      <c r="H738" s="1"/>
      <c r="I738" s="20"/>
      <c r="J738" s="1"/>
      <c r="K738" s="16"/>
      <c r="L738" s="16"/>
      <c r="M738" s="17">
        <f>Table33[[#This Row],[Debet]]</f>
        <v>0</v>
      </c>
      <c r="T738"/>
    </row>
    <row r="739" spans="1:20" x14ac:dyDescent="0.25">
      <c r="A739" s="11"/>
      <c r="B739" s="1"/>
      <c r="C739" s="13"/>
      <c r="D739" s="23"/>
      <c r="E739" s="23"/>
      <c r="F739" s="14" t="str">
        <f>LEFT(Table33[[#This Row],[Account Description ]],5)</f>
        <v/>
      </c>
      <c r="G739" s="1"/>
      <c r="H739" s="1"/>
      <c r="I739" s="20"/>
      <c r="J739" s="1"/>
      <c r="K739" s="16"/>
      <c r="L739" s="16"/>
      <c r="M739" s="17">
        <f>Table33[[#This Row],[Debet]]</f>
        <v>0</v>
      </c>
      <c r="T739"/>
    </row>
    <row r="740" spans="1:20" x14ac:dyDescent="0.25">
      <c r="A740" s="11"/>
      <c r="B740" s="1"/>
      <c r="C740" s="13"/>
      <c r="D740" s="23"/>
      <c r="E740" s="23"/>
      <c r="F740" s="14" t="str">
        <f>LEFT(Table33[[#This Row],[Account Description ]],5)</f>
        <v/>
      </c>
      <c r="G740" s="1"/>
      <c r="H740" s="1"/>
      <c r="I740" s="20"/>
      <c r="J740" s="1"/>
      <c r="K740" s="16"/>
      <c r="L740" s="16"/>
      <c r="M740" s="17">
        <f>Table33[[#This Row],[Debet]]</f>
        <v>0</v>
      </c>
      <c r="T740"/>
    </row>
    <row r="741" spans="1:20" x14ac:dyDescent="0.25">
      <c r="A741" s="11"/>
      <c r="B741" s="1"/>
      <c r="C741" s="13"/>
      <c r="D741" s="23"/>
      <c r="E741" s="23"/>
      <c r="F741" s="14" t="str">
        <f>LEFT(Table33[[#This Row],[Account Description ]],5)</f>
        <v/>
      </c>
      <c r="G741" s="1"/>
      <c r="H741" s="1"/>
      <c r="I741" s="20"/>
      <c r="J741" s="1"/>
      <c r="K741" s="16"/>
      <c r="L741" s="16"/>
      <c r="M741" s="17">
        <f>Table33[[#This Row],[Debet]]</f>
        <v>0</v>
      </c>
      <c r="T741"/>
    </row>
    <row r="742" spans="1:20" x14ac:dyDescent="0.25">
      <c r="A742" s="11"/>
      <c r="B742" s="1"/>
      <c r="C742" s="13"/>
      <c r="D742" s="23"/>
      <c r="E742" s="23"/>
      <c r="F742" s="14" t="str">
        <f>LEFT(Table33[[#This Row],[Account Description ]],5)</f>
        <v/>
      </c>
      <c r="G742" s="1"/>
      <c r="H742" s="1"/>
      <c r="I742" s="20"/>
      <c r="J742" s="1"/>
      <c r="K742" s="16"/>
      <c r="L742" s="16"/>
      <c r="M742" s="17">
        <f>Table33[[#This Row],[Debet]]</f>
        <v>0</v>
      </c>
      <c r="T742"/>
    </row>
    <row r="743" spans="1:20" x14ac:dyDescent="0.25">
      <c r="A743" s="11"/>
      <c r="B743" s="1"/>
      <c r="C743" s="13"/>
      <c r="D743" s="23"/>
      <c r="E743" s="23"/>
      <c r="F743" s="14" t="str">
        <f>LEFT(Table33[[#This Row],[Account Description ]],5)</f>
        <v/>
      </c>
      <c r="G743" s="1"/>
      <c r="H743" s="1"/>
      <c r="I743" s="20"/>
      <c r="J743" s="1"/>
      <c r="K743" s="16"/>
      <c r="L743" s="16"/>
      <c r="M743" s="17">
        <f>Table33[[#This Row],[Debet]]</f>
        <v>0</v>
      </c>
      <c r="T743"/>
    </row>
    <row r="744" spans="1:20" x14ac:dyDescent="0.25">
      <c r="A744" s="11"/>
      <c r="B744" s="1"/>
      <c r="C744" s="13"/>
      <c r="D744" s="23"/>
      <c r="E744" s="23"/>
      <c r="F744" s="14" t="str">
        <f>LEFT(Table33[[#This Row],[Account Description ]],5)</f>
        <v/>
      </c>
      <c r="G744" s="1"/>
      <c r="H744" s="1"/>
      <c r="I744" s="20"/>
      <c r="J744" s="1"/>
      <c r="K744" s="16"/>
      <c r="L744" s="16"/>
      <c r="M744" s="17">
        <f>Table33[[#This Row],[Debet]]</f>
        <v>0</v>
      </c>
      <c r="T744"/>
    </row>
    <row r="745" spans="1:20" x14ac:dyDescent="0.25">
      <c r="A745" s="11"/>
      <c r="B745" s="1"/>
      <c r="C745" s="13"/>
      <c r="D745" s="23"/>
      <c r="E745" s="23"/>
      <c r="F745" s="14" t="str">
        <f>LEFT(Table33[[#This Row],[Account Description ]],5)</f>
        <v/>
      </c>
      <c r="G745" s="1"/>
      <c r="H745" s="1"/>
      <c r="I745" s="20"/>
      <c r="J745" s="1"/>
      <c r="K745" s="16"/>
      <c r="L745" s="16"/>
      <c r="M745" s="17">
        <f>Table33[[#This Row],[Debet]]</f>
        <v>0</v>
      </c>
      <c r="T745"/>
    </row>
    <row r="746" spans="1:20" x14ac:dyDescent="0.25">
      <c r="A746" s="11"/>
      <c r="B746" s="1"/>
      <c r="C746" s="13"/>
      <c r="D746" s="23"/>
      <c r="E746" s="23"/>
      <c r="F746" s="14" t="str">
        <f>LEFT(Table33[[#This Row],[Account Description ]],5)</f>
        <v/>
      </c>
      <c r="G746" s="1"/>
      <c r="H746" s="1"/>
      <c r="I746" s="20"/>
      <c r="J746" s="1"/>
      <c r="K746" s="16"/>
      <c r="L746" s="16"/>
      <c r="M746" s="17">
        <f>Table33[[#This Row],[Debet]]</f>
        <v>0</v>
      </c>
      <c r="T746"/>
    </row>
    <row r="747" spans="1:20" x14ac:dyDescent="0.25">
      <c r="A747" s="11"/>
      <c r="B747" s="1"/>
      <c r="C747" s="13"/>
      <c r="D747" s="23"/>
      <c r="E747" s="23"/>
      <c r="F747" s="14" t="str">
        <f>LEFT(Table33[[#This Row],[Account Description ]],5)</f>
        <v/>
      </c>
      <c r="G747" s="1"/>
      <c r="H747" s="1"/>
      <c r="I747" s="20"/>
      <c r="J747" s="1"/>
      <c r="K747" s="16"/>
      <c r="L747" s="16"/>
      <c r="M747" s="17">
        <f>Table33[[#This Row],[Debet]]</f>
        <v>0</v>
      </c>
      <c r="T747"/>
    </row>
    <row r="748" spans="1:20" x14ac:dyDescent="0.25">
      <c r="A748" s="11"/>
      <c r="B748" s="1"/>
      <c r="C748" s="13"/>
      <c r="D748" s="23"/>
      <c r="E748" s="23"/>
      <c r="F748" s="14" t="str">
        <f>LEFT(Table33[[#This Row],[Account Description ]],5)</f>
        <v/>
      </c>
      <c r="G748" s="1"/>
      <c r="H748" s="1"/>
      <c r="I748" s="20"/>
      <c r="J748" s="1"/>
      <c r="K748" s="16"/>
      <c r="L748" s="16"/>
      <c r="M748" s="17">
        <f>Table33[[#This Row],[Debet]]</f>
        <v>0</v>
      </c>
      <c r="T748"/>
    </row>
    <row r="749" spans="1:20" x14ac:dyDescent="0.25">
      <c r="A749" s="11"/>
      <c r="B749" s="1"/>
      <c r="C749" s="13"/>
      <c r="D749" s="23"/>
      <c r="E749" s="23"/>
      <c r="F749" s="14" t="str">
        <f>LEFT(Table33[[#This Row],[Account Description ]],5)</f>
        <v/>
      </c>
      <c r="G749" s="1"/>
      <c r="H749" s="1"/>
      <c r="I749" s="20"/>
      <c r="J749" s="1"/>
      <c r="K749" s="16"/>
      <c r="L749" s="16"/>
      <c r="M749" s="17">
        <f>Table33[[#This Row],[Debet]]</f>
        <v>0</v>
      </c>
      <c r="T749"/>
    </row>
    <row r="750" spans="1:20" x14ac:dyDescent="0.25">
      <c r="A750" s="11"/>
      <c r="B750" s="1"/>
      <c r="C750" s="13"/>
      <c r="D750" s="23"/>
      <c r="E750" s="23"/>
      <c r="F750" s="14" t="str">
        <f>LEFT(Table33[[#This Row],[Account Description ]],5)</f>
        <v/>
      </c>
      <c r="G750" s="1"/>
      <c r="H750" s="1"/>
      <c r="I750" s="20"/>
      <c r="J750" s="1"/>
      <c r="K750" s="16"/>
      <c r="L750" s="16"/>
      <c r="M750" s="17">
        <f>Table33[[#This Row],[Debet]]</f>
        <v>0</v>
      </c>
      <c r="T750"/>
    </row>
    <row r="751" spans="1:20" x14ac:dyDescent="0.25">
      <c r="A751" s="11"/>
      <c r="B751" s="1"/>
      <c r="C751" s="13"/>
      <c r="D751" s="23"/>
      <c r="E751" s="23"/>
      <c r="F751" s="14" t="str">
        <f>LEFT(Table33[[#This Row],[Account Description ]],5)</f>
        <v/>
      </c>
      <c r="G751" s="1"/>
      <c r="H751" s="1"/>
      <c r="I751" s="20"/>
      <c r="J751" s="1"/>
      <c r="K751" s="16"/>
      <c r="L751" s="16"/>
      <c r="M751" s="17">
        <f>Table33[[#This Row],[Debet]]</f>
        <v>0</v>
      </c>
      <c r="T751"/>
    </row>
    <row r="752" spans="1:20" x14ac:dyDescent="0.25">
      <c r="A752" s="11"/>
      <c r="B752" s="1"/>
      <c r="C752" s="13"/>
      <c r="D752" s="23"/>
      <c r="E752" s="23"/>
      <c r="F752" s="14" t="str">
        <f>LEFT(Table33[[#This Row],[Account Description ]],5)</f>
        <v/>
      </c>
      <c r="G752" s="1"/>
      <c r="H752" s="1"/>
      <c r="I752" s="20"/>
      <c r="J752" s="1"/>
      <c r="K752" s="16"/>
      <c r="L752" s="16"/>
      <c r="M752" s="17">
        <f>Table33[[#This Row],[Debet]]</f>
        <v>0</v>
      </c>
      <c r="T752"/>
    </row>
    <row r="753" spans="1:20" x14ac:dyDescent="0.25">
      <c r="A753" s="11"/>
      <c r="B753" s="1"/>
      <c r="C753" s="13"/>
      <c r="D753" s="23"/>
      <c r="E753" s="23"/>
      <c r="F753" s="14" t="str">
        <f>LEFT(Table33[[#This Row],[Account Description ]],5)</f>
        <v/>
      </c>
      <c r="G753" s="1"/>
      <c r="H753" s="1"/>
      <c r="I753" s="20"/>
      <c r="J753" s="1"/>
      <c r="K753" s="16"/>
      <c r="L753" s="16"/>
      <c r="M753" s="17">
        <f>Table33[[#This Row],[Debet]]</f>
        <v>0</v>
      </c>
      <c r="T753"/>
    </row>
    <row r="754" spans="1:20" x14ac:dyDescent="0.25">
      <c r="A754" s="11"/>
      <c r="B754" s="1"/>
      <c r="C754" s="13"/>
      <c r="D754" s="23"/>
      <c r="E754" s="23"/>
      <c r="F754" s="14" t="str">
        <f>LEFT(Table33[[#This Row],[Account Description ]],5)</f>
        <v/>
      </c>
      <c r="G754" s="1"/>
      <c r="H754" s="1"/>
      <c r="I754" s="20"/>
      <c r="J754" s="1"/>
      <c r="K754" s="16"/>
      <c r="L754" s="16"/>
      <c r="M754" s="17">
        <f>Table33[[#This Row],[Debet]]</f>
        <v>0</v>
      </c>
      <c r="T754"/>
    </row>
    <row r="755" spans="1:20" x14ac:dyDescent="0.25">
      <c r="A755" s="11"/>
      <c r="B755" s="1"/>
      <c r="C755" s="13"/>
      <c r="D755" s="23"/>
      <c r="E755" s="23"/>
      <c r="F755" s="14" t="str">
        <f>LEFT(Table33[[#This Row],[Account Description ]],5)</f>
        <v/>
      </c>
      <c r="G755" s="1"/>
      <c r="H755" s="1"/>
      <c r="I755" s="20"/>
      <c r="J755" s="1"/>
      <c r="K755" s="16"/>
      <c r="L755" s="16"/>
      <c r="M755" s="17">
        <f>Table33[[#This Row],[Debet]]</f>
        <v>0</v>
      </c>
      <c r="T755"/>
    </row>
    <row r="756" spans="1:20" x14ac:dyDescent="0.25">
      <c r="A756" s="11"/>
      <c r="B756" s="1"/>
      <c r="C756" s="13"/>
      <c r="D756" s="23"/>
      <c r="E756" s="23"/>
      <c r="F756" s="14" t="str">
        <f>LEFT(Table33[[#This Row],[Account Description ]],5)</f>
        <v/>
      </c>
      <c r="G756" s="1"/>
      <c r="H756" s="1"/>
      <c r="I756" s="20"/>
      <c r="J756" s="1"/>
      <c r="K756" s="16"/>
      <c r="L756" s="16"/>
      <c r="M756" s="17">
        <f>Table33[[#This Row],[Debet]]</f>
        <v>0</v>
      </c>
      <c r="T756"/>
    </row>
    <row r="757" spans="1:20" x14ac:dyDescent="0.25">
      <c r="A757" s="11"/>
      <c r="B757" s="1"/>
      <c r="C757" s="13"/>
      <c r="D757" s="23"/>
      <c r="E757" s="23"/>
      <c r="F757" s="14" t="str">
        <f>LEFT(Table33[[#This Row],[Account Description ]],5)</f>
        <v/>
      </c>
      <c r="G757" s="1"/>
      <c r="H757" s="1"/>
      <c r="I757" s="20"/>
      <c r="J757" s="1"/>
      <c r="K757" s="16"/>
      <c r="L757" s="16"/>
      <c r="M757" s="17">
        <f>Table33[[#This Row],[Debet]]</f>
        <v>0</v>
      </c>
      <c r="T757"/>
    </row>
    <row r="758" spans="1:20" x14ac:dyDescent="0.25">
      <c r="A758" s="11"/>
      <c r="B758" s="1"/>
      <c r="C758" s="13"/>
      <c r="D758" s="23"/>
      <c r="E758" s="23"/>
      <c r="F758" s="14" t="str">
        <f>LEFT(Table33[[#This Row],[Account Description ]],5)</f>
        <v/>
      </c>
      <c r="G758" s="1"/>
      <c r="H758" s="1"/>
      <c r="I758" s="20"/>
      <c r="J758" s="1"/>
      <c r="K758" s="16"/>
      <c r="L758" s="16"/>
      <c r="M758" s="17">
        <f>Table33[[#This Row],[Debet]]</f>
        <v>0</v>
      </c>
      <c r="T758"/>
    </row>
    <row r="759" spans="1:20" x14ac:dyDescent="0.25">
      <c r="A759" s="11"/>
      <c r="B759" s="1"/>
      <c r="C759" s="13"/>
      <c r="D759" s="23"/>
      <c r="E759" s="23"/>
      <c r="F759" s="14" t="str">
        <f>LEFT(Table33[[#This Row],[Account Description ]],5)</f>
        <v/>
      </c>
      <c r="G759" s="1"/>
      <c r="H759" s="1"/>
      <c r="I759" s="20"/>
      <c r="J759" s="1"/>
      <c r="K759" s="16"/>
      <c r="L759" s="16"/>
      <c r="M759" s="17">
        <f>Table33[[#This Row],[Debet]]</f>
        <v>0</v>
      </c>
      <c r="T759"/>
    </row>
    <row r="760" spans="1:20" x14ac:dyDescent="0.25">
      <c r="A760" s="11"/>
      <c r="B760" s="1"/>
      <c r="C760" s="13"/>
      <c r="D760" s="23"/>
      <c r="E760" s="23"/>
      <c r="F760" s="14" t="str">
        <f>LEFT(Table33[[#This Row],[Account Description ]],5)</f>
        <v/>
      </c>
      <c r="G760" s="1"/>
      <c r="H760" s="1"/>
      <c r="I760" s="20"/>
      <c r="J760" s="1"/>
      <c r="K760" s="16"/>
      <c r="L760" s="16"/>
      <c r="M760" s="17">
        <f>Table33[[#This Row],[Debet]]</f>
        <v>0</v>
      </c>
      <c r="T760"/>
    </row>
    <row r="761" spans="1:20" x14ac:dyDescent="0.25">
      <c r="A761" s="11"/>
      <c r="B761" s="1"/>
      <c r="C761" s="13"/>
      <c r="D761" s="23"/>
      <c r="E761" s="23"/>
      <c r="F761" s="14" t="str">
        <f>LEFT(Table33[[#This Row],[Account Description ]],5)</f>
        <v/>
      </c>
      <c r="G761" s="1"/>
      <c r="H761" s="1"/>
      <c r="I761" s="20"/>
      <c r="J761" s="1"/>
      <c r="K761" s="16"/>
      <c r="L761" s="16"/>
      <c r="M761" s="17">
        <f>Table33[[#This Row],[Debet]]</f>
        <v>0</v>
      </c>
      <c r="T761"/>
    </row>
    <row r="762" spans="1:20" x14ac:dyDescent="0.25">
      <c r="A762" s="11"/>
      <c r="B762" s="1"/>
      <c r="C762" s="13"/>
      <c r="D762" s="23"/>
      <c r="E762" s="23"/>
      <c r="F762" s="14" t="str">
        <f>LEFT(Table33[[#This Row],[Account Description ]],5)</f>
        <v/>
      </c>
      <c r="G762" s="1"/>
      <c r="H762" s="1"/>
      <c r="I762" s="20"/>
      <c r="J762" s="1"/>
      <c r="K762" s="16"/>
      <c r="L762" s="16"/>
      <c r="M762" s="17">
        <f>Table33[[#This Row],[Debet]]</f>
        <v>0</v>
      </c>
      <c r="T762"/>
    </row>
    <row r="763" spans="1:20" x14ac:dyDescent="0.25">
      <c r="A763" s="11"/>
      <c r="B763" s="1"/>
      <c r="C763" s="13"/>
      <c r="D763" s="23"/>
      <c r="E763" s="23"/>
      <c r="F763" s="14" t="str">
        <f>LEFT(Table33[[#This Row],[Account Description ]],5)</f>
        <v/>
      </c>
      <c r="G763" s="1"/>
      <c r="H763" s="1"/>
      <c r="I763" s="20"/>
      <c r="J763" s="1"/>
      <c r="K763" s="16"/>
      <c r="L763" s="16"/>
      <c r="M763" s="17">
        <f>Table33[[#This Row],[Debet]]</f>
        <v>0</v>
      </c>
      <c r="T763"/>
    </row>
    <row r="764" spans="1:20" x14ac:dyDescent="0.25">
      <c r="A764" s="11"/>
      <c r="B764" s="1"/>
      <c r="C764" s="13"/>
      <c r="D764" s="23"/>
      <c r="E764" s="23"/>
      <c r="F764" s="14" t="str">
        <f>LEFT(Table33[[#This Row],[Account Description ]],5)</f>
        <v/>
      </c>
      <c r="G764" s="1"/>
      <c r="H764" s="1"/>
      <c r="I764" s="20"/>
      <c r="J764" s="1"/>
      <c r="K764" s="16"/>
      <c r="L764" s="16"/>
      <c r="M764" s="17">
        <f>Table33[[#This Row],[Debet]]</f>
        <v>0</v>
      </c>
      <c r="T764"/>
    </row>
    <row r="765" spans="1:20" x14ac:dyDescent="0.25">
      <c r="A765" s="11"/>
      <c r="B765" s="1"/>
      <c r="C765" s="13"/>
      <c r="D765" s="23"/>
      <c r="E765" s="23"/>
      <c r="F765" s="14" t="str">
        <f>LEFT(Table33[[#This Row],[Account Description ]],5)</f>
        <v/>
      </c>
      <c r="G765" s="1"/>
      <c r="H765" s="1"/>
      <c r="I765" s="20"/>
      <c r="J765" s="1"/>
      <c r="K765" s="16"/>
      <c r="L765" s="16"/>
      <c r="M765" s="17">
        <f>Table33[[#This Row],[Debet]]</f>
        <v>0</v>
      </c>
      <c r="T765"/>
    </row>
    <row r="766" spans="1:20" x14ac:dyDescent="0.25">
      <c r="A766" s="11"/>
      <c r="B766" s="1"/>
      <c r="C766" s="13"/>
      <c r="D766" s="23"/>
      <c r="E766" s="23"/>
      <c r="F766" s="14" t="str">
        <f>LEFT(Table33[[#This Row],[Account Description ]],5)</f>
        <v/>
      </c>
      <c r="G766" s="1"/>
      <c r="H766" s="1"/>
      <c r="I766" s="20"/>
      <c r="J766" s="1"/>
      <c r="K766" s="16"/>
      <c r="L766" s="16"/>
      <c r="M766" s="17">
        <f>Table33[[#This Row],[Debet]]</f>
        <v>0</v>
      </c>
      <c r="T766"/>
    </row>
    <row r="767" spans="1:20" x14ac:dyDescent="0.25">
      <c r="A767" s="11"/>
      <c r="B767" s="1"/>
      <c r="C767" s="13"/>
      <c r="D767" s="23"/>
      <c r="E767" s="23"/>
      <c r="F767" s="14" t="str">
        <f>LEFT(Table33[[#This Row],[Account Description ]],5)</f>
        <v/>
      </c>
      <c r="G767" s="1"/>
      <c r="H767" s="1"/>
      <c r="I767" s="20"/>
      <c r="J767" s="1"/>
      <c r="K767" s="16"/>
      <c r="L767" s="16"/>
      <c r="M767" s="17">
        <f>Table33[[#This Row],[Debet]]</f>
        <v>0</v>
      </c>
      <c r="T767"/>
    </row>
    <row r="768" spans="1:20" x14ac:dyDescent="0.25">
      <c r="A768" s="11"/>
      <c r="B768" s="1"/>
      <c r="C768" s="13"/>
      <c r="D768" s="23"/>
      <c r="E768" s="23"/>
      <c r="F768" s="14" t="str">
        <f>LEFT(Table33[[#This Row],[Account Description ]],5)</f>
        <v/>
      </c>
      <c r="G768" s="1"/>
      <c r="H768" s="1"/>
      <c r="I768" s="20"/>
      <c r="J768" s="1"/>
      <c r="K768" s="16"/>
      <c r="L768" s="16"/>
      <c r="M768" s="17">
        <f>Table33[[#This Row],[Debet]]</f>
        <v>0</v>
      </c>
      <c r="T768"/>
    </row>
    <row r="769" spans="1:20" x14ac:dyDescent="0.25">
      <c r="A769" s="11"/>
      <c r="B769" s="1"/>
      <c r="C769" s="13"/>
      <c r="D769" s="23"/>
      <c r="E769" s="23"/>
      <c r="F769" s="14" t="str">
        <f>LEFT(Table33[[#This Row],[Account Description ]],5)</f>
        <v/>
      </c>
      <c r="G769" s="1"/>
      <c r="H769" s="1"/>
      <c r="I769" s="20"/>
      <c r="J769" s="1"/>
      <c r="K769" s="16"/>
      <c r="L769" s="16"/>
      <c r="M769" s="17">
        <f>Table33[[#This Row],[Debet]]</f>
        <v>0</v>
      </c>
      <c r="T769"/>
    </row>
    <row r="770" spans="1:20" x14ac:dyDescent="0.25">
      <c r="A770" s="11"/>
      <c r="B770" s="1"/>
      <c r="C770" s="13"/>
      <c r="D770" s="23"/>
      <c r="E770" s="23"/>
      <c r="F770" s="14" t="str">
        <f>LEFT(Table33[[#This Row],[Account Description ]],5)</f>
        <v/>
      </c>
      <c r="G770" s="1"/>
      <c r="H770" s="1"/>
      <c r="I770" s="20"/>
      <c r="J770" s="1"/>
      <c r="K770" s="16"/>
      <c r="L770" s="16"/>
      <c r="M770" s="17">
        <f>Table33[[#This Row],[Debet]]</f>
        <v>0</v>
      </c>
      <c r="T770"/>
    </row>
    <row r="771" spans="1:20" x14ac:dyDescent="0.25">
      <c r="A771" s="11"/>
      <c r="B771" s="1"/>
      <c r="C771" s="13"/>
      <c r="D771" s="23"/>
      <c r="E771" s="23"/>
      <c r="F771" s="14" t="str">
        <f>LEFT(Table33[[#This Row],[Account Description ]],5)</f>
        <v/>
      </c>
      <c r="G771" s="1"/>
      <c r="H771" s="1"/>
      <c r="I771" s="20"/>
      <c r="J771" s="1"/>
      <c r="K771" s="16"/>
      <c r="L771" s="16"/>
      <c r="M771" s="17">
        <f>Table33[[#This Row],[Debet]]</f>
        <v>0</v>
      </c>
      <c r="T771"/>
    </row>
    <row r="772" spans="1:20" x14ac:dyDescent="0.25">
      <c r="A772" s="11"/>
      <c r="B772" s="1"/>
      <c r="C772" s="13"/>
      <c r="D772" s="23"/>
      <c r="E772" s="23"/>
      <c r="F772" s="14" t="str">
        <f>LEFT(Table33[[#This Row],[Account Description ]],5)</f>
        <v/>
      </c>
      <c r="G772" s="1"/>
      <c r="H772" s="1"/>
      <c r="I772" s="20"/>
      <c r="J772" s="1"/>
      <c r="K772" s="16"/>
      <c r="L772" s="16"/>
      <c r="M772" s="17">
        <f>Table33[[#This Row],[Debet]]</f>
        <v>0</v>
      </c>
      <c r="T772"/>
    </row>
    <row r="773" spans="1:20" x14ac:dyDescent="0.25">
      <c r="A773" s="11"/>
      <c r="B773" s="1"/>
      <c r="C773" s="13"/>
      <c r="D773" s="23"/>
      <c r="E773" s="23"/>
      <c r="F773" s="14" t="str">
        <f>LEFT(Table33[[#This Row],[Account Description ]],5)</f>
        <v/>
      </c>
      <c r="G773" s="1"/>
      <c r="H773" s="1"/>
      <c r="I773" s="20"/>
      <c r="J773" s="1"/>
      <c r="K773" s="16"/>
      <c r="L773" s="16"/>
      <c r="M773" s="17">
        <f>Table33[[#This Row],[Debet]]</f>
        <v>0</v>
      </c>
      <c r="T773"/>
    </row>
    <row r="774" spans="1:20" x14ac:dyDescent="0.25">
      <c r="A774" s="11"/>
      <c r="B774" s="1"/>
      <c r="C774" s="13"/>
      <c r="D774" s="23"/>
      <c r="E774" s="23"/>
      <c r="F774" s="14" t="str">
        <f>LEFT(Table33[[#This Row],[Account Description ]],5)</f>
        <v/>
      </c>
      <c r="G774" s="1"/>
      <c r="H774" s="1"/>
      <c r="I774" s="20"/>
      <c r="J774" s="1"/>
      <c r="K774" s="16"/>
      <c r="L774" s="16"/>
      <c r="M774" s="17">
        <f>Table33[[#This Row],[Debet]]</f>
        <v>0</v>
      </c>
      <c r="T774"/>
    </row>
    <row r="775" spans="1:20" x14ac:dyDescent="0.25">
      <c r="A775" s="11"/>
      <c r="B775" s="1"/>
      <c r="C775" s="13"/>
      <c r="D775" s="23"/>
      <c r="E775" s="23"/>
      <c r="F775" s="14" t="str">
        <f>LEFT(Table33[[#This Row],[Account Description ]],5)</f>
        <v/>
      </c>
      <c r="G775" s="1"/>
      <c r="H775" s="1"/>
      <c r="I775" s="20"/>
      <c r="J775" s="1"/>
      <c r="K775" s="16"/>
      <c r="L775" s="16"/>
      <c r="M775" s="17">
        <f>Table33[[#This Row],[Debet]]</f>
        <v>0</v>
      </c>
      <c r="T775"/>
    </row>
    <row r="776" spans="1:20" x14ac:dyDescent="0.25">
      <c r="A776" s="11"/>
      <c r="B776" s="1"/>
      <c r="C776" s="13"/>
      <c r="D776" s="23"/>
      <c r="E776" s="23"/>
      <c r="F776" s="14" t="str">
        <f>LEFT(Table33[[#This Row],[Account Description ]],5)</f>
        <v/>
      </c>
      <c r="G776" s="1"/>
      <c r="H776" s="1"/>
      <c r="I776" s="20"/>
      <c r="J776" s="1"/>
      <c r="K776" s="16"/>
      <c r="L776" s="16"/>
      <c r="M776" s="17">
        <f>Table33[[#This Row],[Debet]]</f>
        <v>0</v>
      </c>
      <c r="T776"/>
    </row>
    <row r="777" spans="1:20" x14ac:dyDescent="0.25">
      <c r="A777" s="11"/>
      <c r="B777" s="1"/>
      <c r="C777" s="13"/>
      <c r="D777" s="23"/>
      <c r="E777" s="23"/>
      <c r="F777" s="14" t="str">
        <f>LEFT(Table33[[#This Row],[Account Description ]],5)</f>
        <v/>
      </c>
      <c r="G777" s="1"/>
      <c r="H777" s="1"/>
      <c r="I777" s="20"/>
      <c r="J777" s="1"/>
      <c r="K777" s="16"/>
      <c r="L777" s="16"/>
      <c r="M777" s="17">
        <f>Table33[[#This Row],[Debet]]</f>
        <v>0</v>
      </c>
      <c r="T777"/>
    </row>
    <row r="778" spans="1:20" x14ac:dyDescent="0.25">
      <c r="A778" s="11"/>
      <c r="B778" s="1"/>
      <c r="C778" s="13"/>
      <c r="D778" s="23"/>
      <c r="E778" s="23"/>
      <c r="F778" s="14" t="str">
        <f>LEFT(Table33[[#This Row],[Account Description ]],5)</f>
        <v/>
      </c>
      <c r="G778" s="1"/>
      <c r="H778" s="1"/>
      <c r="I778" s="20"/>
      <c r="J778" s="1"/>
      <c r="K778" s="16"/>
      <c r="L778" s="16"/>
      <c r="M778" s="17">
        <f>Table33[[#This Row],[Debet]]</f>
        <v>0</v>
      </c>
      <c r="T778"/>
    </row>
    <row r="779" spans="1:20" x14ac:dyDescent="0.25">
      <c r="A779" s="11"/>
      <c r="B779" s="1"/>
      <c r="C779" s="13"/>
      <c r="D779" s="23"/>
      <c r="E779" s="23"/>
      <c r="F779" s="14" t="str">
        <f>LEFT(Table33[[#This Row],[Account Description ]],5)</f>
        <v/>
      </c>
      <c r="G779" s="1"/>
      <c r="H779" s="1"/>
      <c r="I779" s="20"/>
      <c r="J779" s="1"/>
      <c r="K779" s="16"/>
      <c r="L779" s="16"/>
      <c r="M779" s="17">
        <f>Table33[[#This Row],[Debet]]</f>
        <v>0</v>
      </c>
      <c r="T779"/>
    </row>
    <row r="780" spans="1:20" x14ac:dyDescent="0.25">
      <c r="A780" s="11"/>
      <c r="B780" s="1"/>
      <c r="C780" s="13"/>
      <c r="D780" s="23"/>
      <c r="E780" s="23"/>
      <c r="F780" s="14" t="str">
        <f>LEFT(Table33[[#This Row],[Account Description ]],5)</f>
        <v/>
      </c>
      <c r="G780" s="1"/>
      <c r="H780" s="1"/>
      <c r="I780" s="20"/>
      <c r="J780" s="1"/>
      <c r="K780" s="16"/>
      <c r="L780" s="16"/>
      <c r="M780" s="17">
        <f>Table33[[#This Row],[Debet]]</f>
        <v>0</v>
      </c>
      <c r="T780"/>
    </row>
    <row r="781" spans="1:20" x14ac:dyDescent="0.25">
      <c r="A781" s="11"/>
      <c r="B781" s="1"/>
      <c r="C781" s="13"/>
      <c r="D781" s="23"/>
      <c r="E781" s="23"/>
      <c r="F781" s="14" t="str">
        <f>LEFT(Table33[[#This Row],[Account Description ]],5)</f>
        <v/>
      </c>
      <c r="G781" s="1"/>
      <c r="H781" s="1"/>
      <c r="I781" s="20"/>
      <c r="J781" s="1"/>
      <c r="K781" s="16"/>
      <c r="L781" s="16"/>
      <c r="M781" s="17">
        <f>Table33[[#This Row],[Debet]]</f>
        <v>0</v>
      </c>
      <c r="T781"/>
    </row>
    <row r="782" spans="1:20" x14ac:dyDescent="0.25">
      <c r="A782" s="11"/>
      <c r="B782" s="1"/>
      <c r="C782" s="13"/>
      <c r="D782" s="23"/>
      <c r="E782" s="23"/>
      <c r="F782" s="14" t="str">
        <f>LEFT(Table33[[#This Row],[Account Description ]],5)</f>
        <v/>
      </c>
      <c r="G782" s="1"/>
      <c r="H782" s="1"/>
      <c r="I782" s="20"/>
      <c r="J782" s="1"/>
      <c r="K782" s="16"/>
      <c r="L782" s="16"/>
      <c r="M782" s="17">
        <f>Table33[[#This Row],[Debet]]</f>
        <v>0</v>
      </c>
      <c r="T782"/>
    </row>
    <row r="783" spans="1:20" x14ac:dyDescent="0.25">
      <c r="A783" s="11"/>
      <c r="B783" s="1"/>
      <c r="C783" s="13"/>
      <c r="D783" s="23"/>
      <c r="E783" s="23"/>
      <c r="F783" s="14" t="str">
        <f>LEFT(Table33[[#This Row],[Account Description ]],5)</f>
        <v/>
      </c>
      <c r="G783" s="1"/>
      <c r="H783" s="1"/>
      <c r="I783" s="20"/>
      <c r="J783" s="1"/>
      <c r="K783" s="16"/>
      <c r="L783" s="16"/>
      <c r="M783" s="17">
        <f>Table33[[#This Row],[Debet]]</f>
        <v>0</v>
      </c>
      <c r="T783"/>
    </row>
    <row r="784" spans="1:20" x14ac:dyDescent="0.25">
      <c r="A784" s="11"/>
      <c r="B784" s="1"/>
      <c r="C784" s="13"/>
      <c r="D784" s="23"/>
      <c r="E784" s="23"/>
      <c r="F784" s="14" t="str">
        <f>LEFT(Table33[[#This Row],[Account Description ]],5)</f>
        <v/>
      </c>
      <c r="G784" s="1"/>
      <c r="H784" s="1"/>
      <c r="I784" s="20"/>
      <c r="J784" s="1"/>
      <c r="K784" s="16"/>
      <c r="L784" s="16"/>
      <c r="M784" s="17">
        <f>Table33[[#This Row],[Debet]]</f>
        <v>0</v>
      </c>
      <c r="T784"/>
    </row>
    <row r="785" spans="1:20" x14ac:dyDescent="0.25">
      <c r="A785" s="11"/>
      <c r="B785" s="1"/>
      <c r="C785" s="13"/>
      <c r="D785" s="23"/>
      <c r="E785" s="23"/>
      <c r="F785" s="14" t="str">
        <f>LEFT(Table33[[#This Row],[Account Description ]],5)</f>
        <v/>
      </c>
      <c r="G785" s="1"/>
      <c r="H785" s="1"/>
      <c r="I785" s="20"/>
      <c r="J785" s="1"/>
      <c r="K785" s="16"/>
      <c r="L785" s="16"/>
      <c r="M785" s="17">
        <f>Table33[[#This Row],[Debet]]</f>
        <v>0</v>
      </c>
      <c r="T785"/>
    </row>
    <row r="786" spans="1:20" x14ac:dyDescent="0.25">
      <c r="A786" s="11"/>
      <c r="B786" s="1"/>
      <c r="C786" s="13"/>
      <c r="D786" s="23"/>
      <c r="E786" s="23"/>
      <c r="F786" s="14" t="str">
        <f>LEFT(Table33[[#This Row],[Account Description ]],5)</f>
        <v/>
      </c>
      <c r="G786" s="1"/>
      <c r="H786" s="1"/>
      <c r="I786" s="20"/>
      <c r="J786" s="1"/>
      <c r="K786" s="16"/>
      <c r="L786" s="16"/>
      <c r="M786" s="17">
        <f>Table33[[#This Row],[Debet]]</f>
        <v>0</v>
      </c>
      <c r="T786"/>
    </row>
    <row r="787" spans="1:20" x14ac:dyDescent="0.25">
      <c r="A787" s="11"/>
      <c r="B787" s="1"/>
      <c r="C787" s="13"/>
      <c r="D787" s="23"/>
      <c r="E787" s="23"/>
      <c r="F787" s="14" t="str">
        <f>LEFT(Table33[[#This Row],[Account Description ]],5)</f>
        <v/>
      </c>
      <c r="G787" s="1"/>
      <c r="H787" s="1"/>
      <c r="I787" s="20"/>
      <c r="J787" s="1"/>
      <c r="K787" s="16"/>
      <c r="L787" s="16"/>
      <c r="M787" s="17">
        <f>Table33[[#This Row],[Debet]]</f>
        <v>0</v>
      </c>
      <c r="T787"/>
    </row>
    <row r="788" spans="1:20" x14ac:dyDescent="0.25">
      <c r="A788" s="11"/>
      <c r="B788" s="1"/>
      <c r="C788" s="13"/>
      <c r="D788" s="23"/>
      <c r="E788" s="23"/>
      <c r="F788" s="14" t="str">
        <f>LEFT(Table33[[#This Row],[Account Description ]],5)</f>
        <v/>
      </c>
      <c r="G788" s="1"/>
      <c r="H788" s="1"/>
      <c r="I788" s="20"/>
      <c r="J788" s="1"/>
      <c r="K788" s="16"/>
      <c r="L788" s="16"/>
      <c r="M788" s="17">
        <f>Table33[[#This Row],[Debet]]</f>
        <v>0</v>
      </c>
      <c r="T788"/>
    </row>
    <row r="789" spans="1:20" x14ac:dyDescent="0.25">
      <c r="A789" s="11"/>
      <c r="B789" s="1"/>
      <c r="C789" s="13"/>
      <c r="D789" s="23"/>
      <c r="E789" s="23"/>
      <c r="F789" s="14" t="str">
        <f>LEFT(Table33[[#This Row],[Account Description ]],5)</f>
        <v/>
      </c>
      <c r="G789" s="1"/>
      <c r="H789" s="1"/>
      <c r="I789" s="20"/>
      <c r="J789" s="1"/>
      <c r="K789" s="16"/>
      <c r="L789" s="16"/>
      <c r="M789" s="17">
        <f>Table33[[#This Row],[Debet]]</f>
        <v>0</v>
      </c>
      <c r="T789"/>
    </row>
    <row r="790" spans="1:20" x14ac:dyDescent="0.25">
      <c r="A790" s="11"/>
      <c r="B790" s="1"/>
      <c r="C790" s="13"/>
      <c r="D790" s="23"/>
      <c r="E790" s="23"/>
      <c r="F790" s="14" t="str">
        <f>LEFT(Table33[[#This Row],[Account Description ]],5)</f>
        <v/>
      </c>
      <c r="G790" s="1"/>
      <c r="H790" s="1"/>
      <c r="I790" s="20"/>
      <c r="J790" s="1"/>
      <c r="K790" s="16"/>
      <c r="L790" s="16"/>
      <c r="M790" s="17">
        <f>Table33[[#This Row],[Debet]]</f>
        <v>0</v>
      </c>
      <c r="T790"/>
    </row>
    <row r="791" spans="1:20" x14ac:dyDescent="0.25">
      <c r="A791" s="11"/>
      <c r="B791" s="1"/>
      <c r="C791" s="13"/>
      <c r="D791" s="23"/>
      <c r="E791" s="23"/>
      <c r="F791" s="14" t="str">
        <f>LEFT(Table33[[#This Row],[Account Description ]],5)</f>
        <v/>
      </c>
      <c r="G791" s="1"/>
      <c r="H791" s="1"/>
      <c r="I791" s="20"/>
      <c r="J791" s="1"/>
      <c r="K791" s="16"/>
      <c r="L791" s="16"/>
      <c r="M791" s="17">
        <f>Table33[[#This Row],[Debet]]</f>
        <v>0</v>
      </c>
      <c r="T791"/>
    </row>
    <row r="792" spans="1:20" x14ac:dyDescent="0.25">
      <c r="A792" s="11"/>
      <c r="B792" s="1"/>
      <c r="C792" s="13"/>
      <c r="D792" s="23"/>
      <c r="E792" s="23"/>
      <c r="F792" s="14" t="str">
        <f>LEFT(Table33[[#This Row],[Account Description ]],5)</f>
        <v/>
      </c>
      <c r="G792" s="1"/>
      <c r="H792" s="1"/>
      <c r="I792" s="20"/>
      <c r="J792" s="1"/>
      <c r="K792" s="16"/>
      <c r="L792" s="16"/>
      <c r="M792" s="17">
        <f>Table33[[#This Row],[Debet]]</f>
        <v>0</v>
      </c>
      <c r="T792"/>
    </row>
    <row r="793" spans="1:20" x14ac:dyDescent="0.25">
      <c r="A793" s="11"/>
      <c r="B793" s="1"/>
      <c r="C793" s="13"/>
      <c r="D793" s="23"/>
      <c r="E793" s="23"/>
      <c r="F793" s="14" t="str">
        <f>LEFT(Table33[[#This Row],[Account Description ]],5)</f>
        <v/>
      </c>
      <c r="G793" s="1"/>
      <c r="H793" s="1"/>
      <c r="I793" s="20"/>
      <c r="J793" s="1"/>
      <c r="K793" s="16"/>
      <c r="L793" s="16"/>
      <c r="M793" s="17">
        <f>Table33[[#This Row],[Debet]]</f>
        <v>0</v>
      </c>
      <c r="T793"/>
    </row>
    <row r="794" spans="1:20" x14ac:dyDescent="0.25">
      <c r="A794" s="11"/>
      <c r="B794" s="1"/>
      <c r="C794" s="13"/>
      <c r="D794" s="23"/>
      <c r="E794" s="23"/>
      <c r="F794" s="14" t="str">
        <f>LEFT(Table33[[#This Row],[Account Description ]],5)</f>
        <v/>
      </c>
      <c r="G794" s="1"/>
      <c r="H794" s="1"/>
      <c r="I794" s="20"/>
      <c r="J794" s="1"/>
      <c r="K794" s="16"/>
      <c r="L794" s="16"/>
      <c r="M794" s="17">
        <f>Table33[[#This Row],[Debet]]</f>
        <v>0</v>
      </c>
      <c r="T794"/>
    </row>
    <row r="795" spans="1:20" x14ac:dyDescent="0.25">
      <c r="A795" s="11"/>
      <c r="B795" s="1"/>
      <c r="C795" s="13"/>
      <c r="D795" s="23"/>
      <c r="E795" s="23"/>
      <c r="F795" s="14" t="str">
        <f>LEFT(Table33[[#This Row],[Account Description ]],5)</f>
        <v/>
      </c>
      <c r="G795" s="1"/>
      <c r="H795" s="1"/>
      <c r="I795" s="20"/>
      <c r="J795" s="1"/>
      <c r="K795" s="16"/>
      <c r="L795" s="16"/>
      <c r="M795" s="17">
        <f>Table33[[#This Row],[Debet]]</f>
        <v>0</v>
      </c>
      <c r="T795"/>
    </row>
    <row r="796" spans="1:20" x14ac:dyDescent="0.25">
      <c r="A796" s="11"/>
      <c r="B796" s="1"/>
      <c r="C796" s="13"/>
      <c r="D796" s="23"/>
      <c r="E796" s="23"/>
      <c r="F796" s="14" t="str">
        <f>LEFT(Table33[[#This Row],[Account Description ]],5)</f>
        <v/>
      </c>
      <c r="G796" s="1"/>
      <c r="H796" s="1"/>
      <c r="I796" s="20"/>
      <c r="J796" s="1"/>
      <c r="K796" s="16"/>
      <c r="L796" s="16"/>
      <c r="M796" s="17">
        <f>Table33[[#This Row],[Debet]]</f>
        <v>0</v>
      </c>
      <c r="T796"/>
    </row>
    <row r="797" spans="1:20" x14ac:dyDescent="0.25">
      <c r="A797" s="11"/>
      <c r="B797" s="1"/>
      <c r="C797" s="13"/>
      <c r="D797" s="23"/>
      <c r="E797" s="23"/>
      <c r="F797" s="14" t="str">
        <f>LEFT(Table33[[#This Row],[Account Description ]],5)</f>
        <v/>
      </c>
      <c r="G797" s="1"/>
      <c r="H797" s="1"/>
      <c r="I797" s="20"/>
      <c r="J797" s="1"/>
      <c r="K797" s="16"/>
      <c r="L797" s="16"/>
      <c r="M797" s="17">
        <f>Table33[[#This Row],[Debet]]</f>
        <v>0</v>
      </c>
      <c r="T797"/>
    </row>
    <row r="798" spans="1:20" x14ac:dyDescent="0.25">
      <c r="A798" s="11"/>
      <c r="B798" s="1"/>
      <c r="C798" s="13"/>
      <c r="D798" s="23"/>
      <c r="E798" s="23"/>
      <c r="F798" s="14" t="str">
        <f>LEFT(Table33[[#This Row],[Account Description ]],5)</f>
        <v/>
      </c>
      <c r="G798" s="1"/>
      <c r="H798" s="1"/>
      <c r="I798" s="20"/>
      <c r="J798" s="1"/>
      <c r="K798" s="16"/>
      <c r="L798" s="16"/>
      <c r="M798" s="17">
        <f>Table33[[#This Row],[Debet]]</f>
        <v>0</v>
      </c>
      <c r="T798"/>
    </row>
    <row r="799" spans="1:20" x14ac:dyDescent="0.25">
      <c r="A799" s="11"/>
      <c r="B799" s="1"/>
      <c r="C799" s="13"/>
      <c r="D799" s="23"/>
      <c r="E799" s="23"/>
      <c r="F799" s="14" t="str">
        <f>LEFT(Table33[[#This Row],[Account Description ]],5)</f>
        <v/>
      </c>
      <c r="G799" s="1"/>
      <c r="H799" s="1"/>
      <c r="I799" s="20"/>
      <c r="J799" s="1"/>
      <c r="K799" s="16"/>
      <c r="L799" s="16"/>
      <c r="M799" s="17">
        <f>Table33[[#This Row],[Debet]]</f>
        <v>0</v>
      </c>
      <c r="T799"/>
    </row>
    <row r="800" spans="1:20" x14ac:dyDescent="0.25">
      <c r="A800" s="11"/>
      <c r="B800" s="1"/>
      <c r="C800" s="13"/>
      <c r="D800" s="23"/>
      <c r="E800" s="23"/>
      <c r="F800" s="14" t="str">
        <f>LEFT(Table33[[#This Row],[Account Description ]],5)</f>
        <v/>
      </c>
      <c r="G800" s="1"/>
      <c r="H800" s="1"/>
      <c r="I800" s="20"/>
      <c r="J800" s="1"/>
      <c r="K800" s="16"/>
      <c r="L800" s="16"/>
      <c r="M800" s="17">
        <f>Table33[[#This Row],[Debet]]</f>
        <v>0</v>
      </c>
      <c r="T800"/>
    </row>
    <row r="801" spans="1:20" x14ac:dyDescent="0.25">
      <c r="A801" s="11"/>
      <c r="B801" s="1"/>
      <c r="C801" s="13"/>
      <c r="D801" s="23"/>
      <c r="E801" s="23"/>
      <c r="F801" s="14" t="str">
        <f>LEFT(Table33[[#This Row],[Account Description ]],5)</f>
        <v/>
      </c>
      <c r="G801" s="1"/>
      <c r="H801" s="1"/>
      <c r="I801" s="20"/>
      <c r="J801" s="1"/>
      <c r="K801" s="16"/>
      <c r="L801" s="16"/>
      <c r="M801" s="17">
        <f>Table33[[#This Row],[Debet]]</f>
        <v>0</v>
      </c>
      <c r="T801"/>
    </row>
    <row r="802" spans="1:20" x14ac:dyDescent="0.25">
      <c r="A802" s="11"/>
      <c r="B802" s="1"/>
      <c r="C802" s="13"/>
      <c r="D802" s="23"/>
      <c r="E802" s="23"/>
      <c r="F802" s="14" t="str">
        <f>LEFT(Table33[[#This Row],[Account Description ]],5)</f>
        <v/>
      </c>
      <c r="G802" s="1"/>
      <c r="H802" s="1"/>
      <c r="I802" s="20"/>
      <c r="J802" s="1"/>
      <c r="K802" s="16"/>
      <c r="L802" s="16"/>
      <c r="M802" s="17">
        <f>Table33[[#This Row],[Debet]]</f>
        <v>0</v>
      </c>
      <c r="T802"/>
    </row>
    <row r="803" spans="1:20" x14ac:dyDescent="0.25">
      <c r="A803" s="11"/>
      <c r="B803" s="1"/>
      <c r="C803" s="13"/>
      <c r="D803" s="23"/>
      <c r="E803" s="23"/>
      <c r="F803" s="14" t="str">
        <f>LEFT(Table33[[#This Row],[Account Description ]],5)</f>
        <v/>
      </c>
      <c r="G803" s="1"/>
      <c r="H803" s="1"/>
      <c r="I803" s="20"/>
      <c r="J803" s="1"/>
      <c r="K803" s="16"/>
      <c r="L803" s="16"/>
      <c r="M803" s="17">
        <f>Table33[[#This Row],[Debet]]</f>
        <v>0</v>
      </c>
      <c r="T803"/>
    </row>
    <row r="804" spans="1:20" x14ac:dyDescent="0.25">
      <c r="A804" s="11"/>
      <c r="B804" s="1"/>
      <c r="C804" s="13"/>
      <c r="D804" s="23"/>
      <c r="E804" s="23"/>
      <c r="F804" s="14" t="str">
        <f>LEFT(Table33[[#This Row],[Account Description ]],5)</f>
        <v/>
      </c>
      <c r="G804" s="1"/>
      <c r="H804" s="1"/>
      <c r="I804" s="20"/>
      <c r="J804" s="1"/>
      <c r="K804" s="16"/>
      <c r="L804" s="16"/>
      <c r="M804" s="17">
        <f>Table33[[#This Row],[Debet]]</f>
        <v>0</v>
      </c>
      <c r="T804"/>
    </row>
    <row r="805" spans="1:20" x14ac:dyDescent="0.25">
      <c r="A805" s="11"/>
      <c r="B805" s="1"/>
      <c r="C805" s="13"/>
      <c r="D805" s="23"/>
      <c r="E805" s="23"/>
      <c r="F805" s="14" t="str">
        <f>LEFT(Table33[[#This Row],[Account Description ]],5)</f>
        <v/>
      </c>
      <c r="G805" s="1"/>
      <c r="H805" s="1"/>
      <c r="I805" s="20"/>
      <c r="J805" s="1"/>
      <c r="K805" s="16"/>
      <c r="L805" s="16"/>
      <c r="M805" s="17">
        <f>Table33[[#This Row],[Debet]]</f>
        <v>0</v>
      </c>
      <c r="T805"/>
    </row>
    <row r="806" spans="1:20" x14ac:dyDescent="0.25">
      <c r="A806" s="11"/>
      <c r="B806" s="1"/>
      <c r="C806" s="13"/>
      <c r="D806" s="23"/>
      <c r="E806" s="23"/>
      <c r="F806" s="14" t="str">
        <f>LEFT(Table33[[#This Row],[Account Description ]],5)</f>
        <v/>
      </c>
      <c r="G806" s="1"/>
      <c r="H806" s="1"/>
      <c r="I806" s="20"/>
      <c r="J806" s="1"/>
      <c r="K806" s="16"/>
      <c r="L806" s="16"/>
      <c r="M806" s="17">
        <f>Table33[[#This Row],[Debet]]</f>
        <v>0</v>
      </c>
      <c r="T806"/>
    </row>
    <row r="807" spans="1:20" x14ac:dyDescent="0.25">
      <c r="A807" s="11"/>
      <c r="B807" s="1"/>
      <c r="C807" s="13"/>
      <c r="D807" s="23"/>
      <c r="E807" s="23"/>
      <c r="F807" s="14" t="str">
        <f>LEFT(Table33[[#This Row],[Account Description ]],5)</f>
        <v/>
      </c>
      <c r="G807" s="1"/>
      <c r="H807" s="1"/>
      <c r="I807" s="20"/>
      <c r="J807" s="1"/>
      <c r="K807" s="16"/>
      <c r="L807" s="16"/>
      <c r="M807" s="17">
        <f>Table33[[#This Row],[Debet]]</f>
        <v>0</v>
      </c>
      <c r="T807"/>
    </row>
    <row r="808" spans="1:20" x14ac:dyDescent="0.25">
      <c r="A808" s="11"/>
      <c r="B808" s="1"/>
      <c r="C808" s="13"/>
      <c r="D808" s="23"/>
      <c r="E808" s="23"/>
      <c r="F808" s="14" t="str">
        <f>LEFT(Table33[[#This Row],[Account Description ]],5)</f>
        <v/>
      </c>
      <c r="G808" s="1"/>
      <c r="H808" s="1"/>
      <c r="I808" s="20"/>
      <c r="J808" s="1"/>
      <c r="K808" s="16"/>
      <c r="L808" s="16"/>
      <c r="M808" s="17">
        <f>Table33[[#This Row],[Debet]]</f>
        <v>0</v>
      </c>
      <c r="T808"/>
    </row>
    <row r="809" spans="1:20" x14ac:dyDescent="0.25">
      <c r="A809" s="11"/>
      <c r="B809" s="1"/>
      <c r="C809" s="13"/>
      <c r="D809" s="23"/>
      <c r="E809" s="23"/>
      <c r="F809" s="14" t="str">
        <f>LEFT(Table33[[#This Row],[Account Description ]],5)</f>
        <v/>
      </c>
      <c r="G809" s="1"/>
      <c r="H809" s="1"/>
      <c r="I809" s="20"/>
      <c r="J809" s="1"/>
      <c r="K809" s="16"/>
      <c r="L809" s="16"/>
      <c r="M809" s="17">
        <f>Table33[[#This Row],[Debet]]</f>
        <v>0</v>
      </c>
      <c r="T809"/>
    </row>
    <row r="810" spans="1:20" x14ac:dyDescent="0.25">
      <c r="A810" s="11"/>
      <c r="B810" s="1"/>
      <c r="C810" s="13"/>
      <c r="D810" s="23"/>
      <c r="E810" s="23"/>
      <c r="F810" s="14" t="str">
        <f>LEFT(Table33[[#This Row],[Account Description ]],5)</f>
        <v/>
      </c>
      <c r="G810" s="1"/>
      <c r="H810" s="1"/>
      <c r="I810" s="20"/>
      <c r="J810" s="1"/>
      <c r="K810" s="16"/>
      <c r="L810" s="16"/>
      <c r="M810" s="17">
        <f>Table33[[#This Row],[Debet]]</f>
        <v>0</v>
      </c>
      <c r="T810"/>
    </row>
    <row r="811" spans="1:20" x14ac:dyDescent="0.25">
      <c r="A811" s="11"/>
      <c r="B811" s="1"/>
      <c r="C811" s="13"/>
      <c r="D811" s="23"/>
      <c r="E811" s="23"/>
      <c r="F811" s="14" t="str">
        <f>LEFT(Table33[[#This Row],[Account Description ]],5)</f>
        <v/>
      </c>
      <c r="G811" s="1"/>
      <c r="H811" s="1"/>
      <c r="I811" s="20"/>
      <c r="J811" s="1"/>
      <c r="K811" s="16"/>
      <c r="L811" s="16"/>
      <c r="M811" s="17">
        <f>Table33[[#This Row],[Debet]]</f>
        <v>0</v>
      </c>
      <c r="T811"/>
    </row>
    <row r="812" spans="1:20" x14ac:dyDescent="0.25">
      <c r="A812" s="11"/>
      <c r="B812" s="1"/>
      <c r="C812" s="13"/>
      <c r="D812" s="23"/>
      <c r="E812" s="23"/>
      <c r="F812" s="14" t="str">
        <f>LEFT(Table33[[#This Row],[Account Description ]],5)</f>
        <v/>
      </c>
      <c r="G812" s="1"/>
      <c r="H812" s="1"/>
      <c r="I812" s="20"/>
      <c r="J812" s="1"/>
      <c r="K812" s="16"/>
      <c r="L812" s="16"/>
      <c r="M812" s="17">
        <f>Table33[[#This Row],[Debet]]</f>
        <v>0</v>
      </c>
      <c r="T812"/>
    </row>
    <row r="813" spans="1:20" x14ac:dyDescent="0.25">
      <c r="A813" s="11"/>
      <c r="B813" s="1"/>
      <c r="C813" s="13"/>
      <c r="D813" s="23"/>
      <c r="E813" s="23"/>
      <c r="F813" s="14" t="str">
        <f>LEFT(Table33[[#This Row],[Account Description ]],5)</f>
        <v/>
      </c>
      <c r="G813" s="1"/>
      <c r="H813" s="1"/>
      <c r="I813" s="20"/>
      <c r="J813" s="1"/>
      <c r="K813" s="16"/>
      <c r="L813" s="16"/>
      <c r="M813" s="17">
        <f>Table33[[#This Row],[Debet]]</f>
        <v>0</v>
      </c>
      <c r="T813"/>
    </row>
    <row r="814" spans="1:20" x14ac:dyDescent="0.25">
      <c r="A814" s="11"/>
      <c r="B814" s="1"/>
      <c r="C814" s="13"/>
      <c r="D814" s="23"/>
      <c r="E814" s="23"/>
      <c r="F814" s="14" t="str">
        <f>LEFT(Table33[[#This Row],[Account Description ]],5)</f>
        <v/>
      </c>
      <c r="G814" s="1"/>
      <c r="H814" s="1"/>
      <c r="I814" s="20"/>
      <c r="J814" s="1"/>
      <c r="K814" s="16"/>
      <c r="L814" s="16"/>
      <c r="M814" s="17">
        <f>Table33[[#This Row],[Debet]]</f>
        <v>0</v>
      </c>
      <c r="T814"/>
    </row>
    <row r="815" spans="1:20" x14ac:dyDescent="0.25">
      <c r="A815" s="11"/>
      <c r="B815" s="1"/>
      <c r="C815" s="13"/>
      <c r="D815" s="23"/>
      <c r="E815" s="23"/>
      <c r="F815" s="14" t="str">
        <f>LEFT(Table33[[#This Row],[Account Description ]],5)</f>
        <v/>
      </c>
      <c r="G815" s="1"/>
      <c r="H815" s="1"/>
      <c r="I815" s="20"/>
      <c r="J815" s="1"/>
      <c r="K815" s="16"/>
      <c r="L815" s="16"/>
      <c r="M815" s="17">
        <f>Table33[[#This Row],[Debet]]</f>
        <v>0</v>
      </c>
      <c r="T815"/>
    </row>
    <row r="816" spans="1:20" x14ac:dyDescent="0.25">
      <c r="A816" s="11"/>
      <c r="B816" s="1"/>
      <c r="C816" s="13"/>
      <c r="D816" s="23"/>
      <c r="E816" s="23"/>
      <c r="F816" s="14" t="str">
        <f>LEFT(Table33[[#This Row],[Account Description ]],5)</f>
        <v/>
      </c>
      <c r="G816" s="1"/>
      <c r="H816" s="1"/>
      <c r="I816" s="20"/>
      <c r="J816" s="1"/>
      <c r="K816" s="16"/>
      <c r="L816" s="16"/>
      <c r="M816" s="17">
        <f>Table33[[#This Row],[Debet]]</f>
        <v>0</v>
      </c>
      <c r="T816"/>
    </row>
    <row r="817" spans="1:20" x14ac:dyDescent="0.25">
      <c r="A817" s="11"/>
      <c r="B817" s="1"/>
      <c r="C817" s="13"/>
      <c r="D817" s="23"/>
      <c r="E817" s="23"/>
      <c r="F817" s="14" t="str">
        <f>LEFT(Table33[[#This Row],[Account Description ]],5)</f>
        <v/>
      </c>
      <c r="G817" s="1"/>
      <c r="H817" s="1"/>
      <c r="I817" s="20"/>
      <c r="J817" s="1"/>
      <c r="K817" s="16"/>
      <c r="L817" s="16"/>
      <c r="M817" s="17">
        <f>Table33[[#This Row],[Debet]]</f>
        <v>0</v>
      </c>
      <c r="T817"/>
    </row>
    <row r="818" spans="1:20" x14ac:dyDescent="0.25">
      <c r="A818" s="11"/>
      <c r="B818" s="1"/>
      <c r="C818" s="13"/>
      <c r="D818" s="23"/>
      <c r="E818" s="23"/>
      <c r="F818" s="14" t="str">
        <f>LEFT(Table33[[#This Row],[Account Description ]],5)</f>
        <v/>
      </c>
      <c r="G818" s="1"/>
      <c r="H818" s="1"/>
      <c r="I818" s="20"/>
      <c r="J818" s="1"/>
      <c r="K818" s="16"/>
      <c r="L818" s="16"/>
      <c r="M818" s="17">
        <f>Table33[[#This Row],[Debet]]</f>
        <v>0</v>
      </c>
      <c r="T818"/>
    </row>
    <row r="819" spans="1:20" x14ac:dyDescent="0.25">
      <c r="A819" s="11"/>
      <c r="B819" s="1"/>
      <c r="C819" s="13"/>
      <c r="D819" s="23"/>
      <c r="E819" s="23"/>
      <c r="F819" s="14" t="str">
        <f>LEFT(Table33[[#This Row],[Account Description ]],5)</f>
        <v/>
      </c>
      <c r="G819" s="1"/>
      <c r="H819" s="1"/>
      <c r="I819" s="20"/>
      <c r="J819" s="1"/>
      <c r="K819" s="16"/>
      <c r="L819" s="16"/>
      <c r="M819" s="17">
        <f>Table33[[#This Row],[Debet]]</f>
        <v>0</v>
      </c>
      <c r="T819"/>
    </row>
    <row r="820" spans="1:20" x14ac:dyDescent="0.25">
      <c r="A820" s="11"/>
      <c r="B820" s="1"/>
      <c r="C820" s="13"/>
      <c r="D820" s="23"/>
      <c r="E820" s="23"/>
      <c r="F820" s="14" t="str">
        <f>LEFT(Table33[[#This Row],[Account Description ]],5)</f>
        <v/>
      </c>
      <c r="G820" s="1"/>
      <c r="H820" s="1"/>
      <c r="I820" s="20"/>
      <c r="J820" s="1"/>
      <c r="K820" s="16"/>
      <c r="L820" s="16"/>
      <c r="M820" s="17">
        <f>Table33[[#This Row],[Debet]]</f>
        <v>0</v>
      </c>
      <c r="T820"/>
    </row>
    <row r="821" spans="1:20" x14ac:dyDescent="0.25">
      <c r="A821" s="11"/>
      <c r="B821" s="1"/>
      <c r="C821" s="13"/>
      <c r="D821" s="23"/>
      <c r="E821" s="23"/>
      <c r="F821" s="14" t="str">
        <f>LEFT(Table33[[#This Row],[Account Description ]],5)</f>
        <v/>
      </c>
      <c r="G821" s="1"/>
      <c r="H821" s="1"/>
      <c r="I821" s="20"/>
      <c r="J821" s="1"/>
      <c r="K821" s="16"/>
      <c r="L821" s="16"/>
      <c r="M821" s="17">
        <f>Table33[[#This Row],[Debet]]</f>
        <v>0</v>
      </c>
      <c r="T821"/>
    </row>
    <row r="822" spans="1:20" x14ac:dyDescent="0.25">
      <c r="A822" s="11"/>
      <c r="B822" s="1"/>
      <c r="C822" s="13"/>
      <c r="D822" s="23"/>
      <c r="E822" s="23"/>
      <c r="F822" s="14" t="str">
        <f>LEFT(Table33[[#This Row],[Account Description ]],5)</f>
        <v/>
      </c>
      <c r="G822" s="1"/>
      <c r="H822" s="1"/>
      <c r="I822" s="20"/>
      <c r="J822" s="1"/>
      <c r="K822" s="16"/>
      <c r="L822" s="16"/>
      <c r="M822" s="17">
        <f>Table33[[#This Row],[Debet]]</f>
        <v>0</v>
      </c>
      <c r="T822"/>
    </row>
    <row r="823" spans="1:20" x14ac:dyDescent="0.25">
      <c r="A823" s="11"/>
      <c r="B823" s="1"/>
      <c r="C823" s="13"/>
      <c r="D823" s="23"/>
      <c r="E823" s="23"/>
      <c r="F823" s="14" t="str">
        <f>LEFT(Table33[[#This Row],[Account Description ]],5)</f>
        <v/>
      </c>
      <c r="G823" s="1"/>
      <c r="H823" s="1"/>
      <c r="I823" s="20"/>
      <c r="J823" s="1"/>
      <c r="K823" s="16"/>
      <c r="L823" s="16"/>
      <c r="M823" s="17">
        <f>Table33[[#This Row],[Debet]]</f>
        <v>0</v>
      </c>
      <c r="T823"/>
    </row>
    <row r="824" spans="1:20" x14ac:dyDescent="0.25">
      <c r="A824" s="11"/>
      <c r="B824" s="1"/>
      <c r="C824" s="13"/>
      <c r="D824" s="23"/>
      <c r="E824" s="23"/>
      <c r="F824" s="14" t="str">
        <f>LEFT(Table33[[#This Row],[Account Description ]],5)</f>
        <v/>
      </c>
      <c r="G824" s="1"/>
      <c r="H824" s="1"/>
      <c r="I824" s="20"/>
      <c r="J824" s="1"/>
      <c r="K824" s="16"/>
      <c r="L824" s="16"/>
      <c r="M824" s="17">
        <f>Table33[[#This Row],[Debet]]</f>
        <v>0</v>
      </c>
      <c r="T824"/>
    </row>
    <row r="825" spans="1:20" x14ac:dyDescent="0.25">
      <c r="A825" s="11"/>
      <c r="B825" s="1"/>
      <c r="C825" s="13"/>
      <c r="D825" s="23"/>
      <c r="E825" s="23"/>
      <c r="F825" s="14" t="str">
        <f>LEFT(Table33[[#This Row],[Account Description ]],5)</f>
        <v/>
      </c>
      <c r="G825" s="1"/>
      <c r="H825" s="1"/>
      <c r="I825" s="20"/>
      <c r="J825" s="1"/>
      <c r="K825" s="16"/>
      <c r="L825" s="16"/>
      <c r="M825" s="17">
        <f>Table33[[#This Row],[Debet]]</f>
        <v>0</v>
      </c>
      <c r="T825"/>
    </row>
    <row r="826" spans="1:20" x14ac:dyDescent="0.25">
      <c r="A826" s="11"/>
      <c r="B826" s="1"/>
      <c r="C826" s="13"/>
      <c r="D826" s="23"/>
      <c r="E826" s="23"/>
      <c r="F826" s="14" t="str">
        <f>LEFT(Table33[[#This Row],[Account Description ]],5)</f>
        <v/>
      </c>
      <c r="G826" s="1"/>
      <c r="H826" s="1"/>
      <c r="I826" s="20"/>
      <c r="J826" s="1"/>
      <c r="K826" s="16"/>
      <c r="L826" s="16"/>
      <c r="M826" s="17">
        <f>Table33[[#This Row],[Debet]]</f>
        <v>0</v>
      </c>
      <c r="T826"/>
    </row>
    <row r="827" spans="1:20" x14ac:dyDescent="0.25">
      <c r="A827" s="11"/>
      <c r="B827" s="1"/>
      <c r="C827" s="13"/>
      <c r="D827" s="23"/>
      <c r="E827" s="23"/>
      <c r="F827" s="14" t="str">
        <f>LEFT(Table33[[#This Row],[Account Description ]],5)</f>
        <v/>
      </c>
      <c r="G827" s="1"/>
      <c r="H827" s="1"/>
      <c r="I827" s="20"/>
      <c r="J827" s="1"/>
      <c r="K827" s="16"/>
      <c r="L827" s="16"/>
      <c r="M827" s="17">
        <f>Table33[[#This Row],[Debet]]</f>
        <v>0</v>
      </c>
      <c r="T827"/>
    </row>
    <row r="828" spans="1:20" x14ac:dyDescent="0.25">
      <c r="A828" s="11"/>
      <c r="B828" s="1"/>
      <c r="C828" s="13"/>
      <c r="D828" s="23"/>
      <c r="E828" s="23"/>
      <c r="F828" s="14" t="str">
        <f>LEFT(Table33[[#This Row],[Account Description ]],5)</f>
        <v/>
      </c>
      <c r="G828" s="1"/>
      <c r="H828" s="1"/>
      <c r="I828" s="20"/>
      <c r="J828" s="1"/>
      <c r="K828" s="16"/>
      <c r="L828" s="16"/>
      <c r="M828" s="17">
        <f>Table33[[#This Row],[Debet]]</f>
        <v>0</v>
      </c>
      <c r="T828"/>
    </row>
    <row r="829" spans="1:20" x14ac:dyDescent="0.25">
      <c r="A829" s="11"/>
      <c r="B829" s="1"/>
      <c r="C829" s="13"/>
      <c r="D829" s="23"/>
      <c r="E829" s="23"/>
      <c r="F829" s="14" t="str">
        <f>LEFT(Table33[[#This Row],[Account Description ]],5)</f>
        <v/>
      </c>
      <c r="G829" s="1"/>
      <c r="H829" s="1"/>
      <c r="I829" s="20"/>
      <c r="J829" s="1"/>
      <c r="K829" s="16"/>
      <c r="L829" s="16"/>
      <c r="M829" s="17">
        <f>Table33[[#This Row],[Debet]]</f>
        <v>0</v>
      </c>
      <c r="T829"/>
    </row>
    <row r="830" spans="1:20" x14ac:dyDescent="0.25">
      <c r="A830" s="11"/>
      <c r="B830" s="1"/>
      <c r="C830" s="13"/>
      <c r="D830" s="23"/>
      <c r="E830" s="23"/>
      <c r="F830" s="14" t="str">
        <f>LEFT(Table33[[#This Row],[Account Description ]],5)</f>
        <v/>
      </c>
      <c r="G830" s="1"/>
      <c r="H830" s="1"/>
      <c r="I830" s="20"/>
      <c r="J830" s="1"/>
      <c r="K830" s="16"/>
      <c r="L830" s="16"/>
      <c r="M830" s="17">
        <f>Table33[[#This Row],[Debet]]</f>
        <v>0</v>
      </c>
      <c r="T830"/>
    </row>
    <row r="831" spans="1:20" x14ac:dyDescent="0.25">
      <c r="A831" s="11"/>
      <c r="B831" s="1"/>
      <c r="C831" s="13"/>
      <c r="D831" s="23"/>
      <c r="E831" s="23"/>
      <c r="F831" s="14" t="str">
        <f>LEFT(Table33[[#This Row],[Account Description ]],5)</f>
        <v/>
      </c>
      <c r="G831" s="1"/>
      <c r="H831" s="1"/>
      <c r="I831" s="20"/>
      <c r="J831" s="1"/>
      <c r="K831" s="16"/>
      <c r="L831" s="16"/>
      <c r="M831" s="17">
        <f>Table33[[#This Row],[Debet]]</f>
        <v>0</v>
      </c>
      <c r="T831"/>
    </row>
    <row r="832" spans="1:20" x14ac:dyDescent="0.25">
      <c r="A832" s="11"/>
      <c r="B832" s="1"/>
      <c r="C832" s="13"/>
      <c r="D832" s="23"/>
      <c r="E832" s="23"/>
      <c r="F832" s="14" t="str">
        <f>LEFT(Table33[[#This Row],[Account Description ]],5)</f>
        <v/>
      </c>
      <c r="G832" s="1"/>
      <c r="H832" s="1"/>
      <c r="I832" s="20"/>
      <c r="J832" s="1"/>
      <c r="K832" s="16"/>
      <c r="L832" s="16"/>
      <c r="M832" s="17">
        <f>Table33[[#This Row],[Debet]]</f>
        <v>0</v>
      </c>
      <c r="T832"/>
    </row>
    <row r="833" spans="1:20" x14ac:dyDescent="0.25">
      <c r="A833" s="11"/>
      <c r="B833" s="1"/>
      <c r="C833" s="13"/>
      <c r="D833" s="23"/>
      <c r="E833" s="23"/>
      <c r="F833" s="14" t="str">
        <f>LEFT(Table33[[#This Row],[Account Description ]],5)</f>
        <v/>
      </c>
      <c r="G833" s="1"/>
      <c r="H833" s="1"/>
      <c r="I833" s="20"/>
      <c r="J833" s="1"/>
      <c r="K833" s="16"/>
      <c r="L833" s="16"/>
      <c r="M833" s="17">
        <f>Table33[[#This Row],[Debet]]</f>
        <v>0</v>
      </c>
      <c r="T833"/>
    </row>
    <row r="834" spans="1:20" x14ac:dyDescent="0.25">
      <c r="A834" s="11"/>
      <c r="B834" s="1"/>
      <c r="C834" s="13"/>
      <c r="D834" s="23"/>
      <c r="E834" s="23"/>
      <c r="F834" s="14" t="str">
        <f>LEFT(Table33[[#This Row],[Account Description ]],5)</f>
        <v/>
      </c>
      <c r="G834" s="1"/>
      <c r="H834" s="1"/>
      <c r="I834" s="20"/>
      <c r="J834" s="1"/>
      <c r="K834" s="16"/>
      <c r="L834" s="16"/>
      <c r="M834" s="17">
        <f>Table33[[#This Row],[Debet]]</f>
        <v>0</v>
      </c>
      <c r="T834"/>
    </row>
    <row r="835" spans="1:20" x14ac:dyDescent="0.25">
      <c r="A835" s="11"/>
      <c r="B835" s="1"/>
      <c r="C835" s="13"/>
      <c r="D835" s="23"/>
      <c r="E835" s="23"/>
      <c r="F835" s="14" t="str">
        <f>LEFT(Table33[[#This Row],[Account Description ]],5)</f>
        <v/>
      </c>
      <c r="G835" s="1"/>
      <c r="H835" s="1"/>
      <c r="I835" s="20"/>
      <c r="J835" s="1"/>
      <c r="K835" s="16"/>
      <c r="L835" s="16"/>
      <c r="M835" s="17">
        <f>Table33[[#This Row],[Debet]]</f>
        <v>0</v>
      </c>
      <c r="T835"/>
    </row>
    <row r="836" spans="1:20" x14ac:dyDescent="0.25">
      <c r="A836" s="11"/>
      <c r="B836" s="1"/>
      <c r="C836" s="13"/>
      <c r="D836" s="23"/>
      <c r="E836" s="23"/>
      <c r="F836" s="14" t="str">
        <f>LEFT(Table33[[#This Row],[Account Description ]],5)</f>
        <v/>
      </c>
      <c r="G836" s="1"/>
      <c r="H836" s="1"/>
      <c r="I836" s="20"/>
      <c r="J836" s="1"/>
      <c r="K836" s="16"/>
      <c r="L836" s="16"/>
      <c r="M836" s="17">
        <f>Table33[[#This Row],[Debet]]</f>
        <v>0</v>
      </c>
      <c r="T836"/>
    </row>
    <row r="837" spans="1:20" x14ac:dyDescent="0.25">
      <c r="A837" s="11"/>
      <c r="B837" s="1"/>
      <c r="C837" s="13"/>
      <c r="D837" s="23"/>
      <c r="E837" s="23"/>
      <c r="F837" s="14" t="str">
        <f>LEFT(Table33[[#This Row],[Account Description ]],5)</f>
        <v/>
      </c>
      <c r="G837" s="1"/>
      <c r="H837" s="1"/>
      <c r="I837" s="20"/>
      <c r="J837" s="1"/>
      <c r="K837" s="16"/>
      <c r="L837" s="16"/>
      <c r="M837" s="17">
        <f>Table33[[#This Row],[Debet]]</f>
        <v>0</v>
      </c>
      <c r="T837"/>
    </row>
    <row r="838" spans="1:20" x14ac:dyDescent="0.25">
      <c r="A838" s="11"/>
      <c r="B838" s="1"/>
      <c r="C838" s="13"/>
      <c r="D838" s="23"/>
      <c r="E838" s="23"/>
      <c r="F838" s="14" t="str">
        <f>LEFT(Table33[[#This Row],[Account Description ]],5)</f>
        <v/>
      </c>
      <c r="G838" s="1"/>
      <c r="H838" s="1"/>
      <c r="I838" s="20"/>
      <c r="J838" s="1"/>
      <c r="K838" s="16"/>
      <c r="L838" s="16"/>
      <c r="M838" s="17">
        <f>Table33[[#This Row],[Debet]]</f>
        <v>0</v>
      </c>
      <c r="T838"/>
    </row>
    <row r="839" spans="1:20" x14ac:dyDescent="0.25">
      <c r="A839" s="11"/>
      <c r="B839" s="1"/>
      <c r="C839" s="13"/>
      <c r="D839" s="23"/>
      <c r="E839" s="23"/>
      <c r="F839" s="14" t="str">
        <f>LEFT(Table33[[#This Row],[Account Description ]],5)</f>
        <v/>
      </c>
      <c r="G839" s="1"/>
      <c r="H839" s="1"/>
      <c r="I839" s="20"/>
      <c r="J839" s="1"/>
      <c r="K839" s="16"/>
      <c r="L839" s="16"/>
      <c r="M839" s="17">
        <f>Table33[[#This Row],[Debet]]</f>
        <v>0</v>
      </c>
      <c r="T839"/>
    </row>
    <row r="840" spans="1:20" x14ac:dyDescent="0.25">
      <c r="A840" s="11"/>
      <c r="B840" s="1"/>
      <c r="C840" s="13"/>
      <c r="D840" s="23"/>
      <c r="E840" s="23"/>
      <c r="F840" s="14" t="str">
        <f>LEFT(Table33[[#This Row],[Account Description ]],5)</f>
        <v/>
      </c>
      <c r="G840" s="1"/>
      <c r="H840" s="1"/>
      <c r="I840" s="20"/>
      <c r="J840" s="1"/>
      <c r="K840" s="16"/>
      <c r="L840" s="16"/>
      <c r="M840" s="17">
        <f>Table33[[#This Row],[Debet]]</f>
        <v>0</v>
      </c>
      <c r="T840"/>
    </row>
    <row r="841" spans="1:20" x14ac:dyDescent="0.25">
      <c r="A841" s="11"/>
      <c r="B841" s="1"/>
      <c r="C841" s="13"/>
      <c r="D841" s="23"/>
      <c r="E841" s="23"/>
      <c r="F841" s="14" t="str">
        <f>LEFT(Table33[[#This Row],[Account Description ]],5)</f>
        <v/>
      </c>
      <c r="G841" s="1"/>
      <c r="H841" s="1"/>
      <c r="I841" s="20"/>
      <c r="J841" s="1"/>
      <c r="K841" s="16"/>
      <c r="L841" s="16"/>
      <c r="M841" s="17">
        <f>Table33[[#This Row],[Debet]]</f>
        <v>0</v>
      </c>
      <c r="T841"/>
    </row>
    <row r="842" spans="1:20" x14ac:dyDescent="0.25">
      <c r="A842" s="11"/>
      <c r="B842" s="1"/>
      <c r="C842" s="13"/>
      <c r="D842" s="23"/>
      <c r="E842" s="23"/>
      <c r="F842" s="14" t="str">
        <f>LEFT(Table33[[#This Row],[Account Description ]],5)</f>
        <v/>
      </c>
      <c r="G842" s="1"/>
      <c r="H842" s="1"/>
      <c r="I842" s="20"/>
      <c r="J842" s="1"/>
      <c r="K842" s="16"/>
      <c r="L842" s="16"/>
      <c r="M842" s="17">
        <f>Table33[[#This Row],[Debet]]</f>
        <v>0</v>
      </c>
      <c r="T842"/>
    </row>
    <row r="843" spans="1:20" x14ac:dyDescent="0.25">
      <c r="A843" s="11"/>
      <c r="B843" s="1"/>
      <c r="C843" s="13"/>
      <c r="D843" s="23"/>
      <c r="E843" s="23"/>
      <c r="F843" s="14" t="str">
        <f>LEFT(Table33[[#This Row],[Account Description ]],5)</f>
        <v/>
      </c>
      <c r="G843" s="1"/>
      <c r="H843" s="1"/>
      <c r="I843" s="20"/>
      <c r="J843" s="1"/>
      <c r="K843" s="16"/>
      <c r="L843" s="16"/>
      <c r="M843" s="17">
        <f>Table33[[#This Row],[Debet]]</f>
        <v>0</v>
      </c>
      <c r="T843"/>
    </row>
    <row r="844" spans="1:20" x14ac:dyDescent="0.25">
      <c r="A844" s="11"/>
      <c r="B844" s="1"/>
      <c r="C844" s="13"/>
      <c r="D844" s="23"/>
      <c r="E844" s="23"/>
      <c r="F844" s="14" t="str">
        <f>LEFT(Table33[[#This Row],[Account Description ]],5)</f>
        <v/>
      </c>
      <c r="G844" s="1"/>
      <c r="H844" s="1"/>
      <c r="I844" s="20"/>
      <c r="J844" s="1"/>
      <c r="K844" s="16"/>
      <c r="L844" s="16"/>
      <c r="M844" s="17">
        <f>Table33[[#This Row],[Debet]]</f>
        <v>0</v>
      </c>
      <c r="T844"/>
    </row>
    <row r="845" spans="1:20" x14ac:dyDescent="0.25">
      <c r="A845" s="11"/>
      <c r="B845" s="1"/>
      <c r="C845" s="13"/>
      <c r="D845" s="23"/>
      <c r="E845" s="23"/>
      <c r="F845" s="14" t="str">
        <f>LEFT(Table33[[#This Row],[Account Description ]],5)</f>
        <v/>
      </c>
      <c r="G845" s="1"/>
      <c r="H845" s="1"/>
      <c r="I845" s="20"/>
      <c r="J845" s="1"/>
      <c r="K845" s="16"/>
      <c r="L845" s="16"/>
      <c r="M845" s="17">
        <f>Table33[[#This Row],[Debet]]</f>
        <v>0</v>
      </c>
      <c r="T845"/>
    </row>
    <row r="846" spans="1:20" x14ac:dyDescent="0.25">
      <c r="A846" s="11"/>
      <c r="B846" s="1"/>
      <c r="C846" s="13"/>
      <c r="D846" s="23"/>
      <c r="E846" s="23"/>
      <c r="F846" s="14" t="str">
        <f>LEFT(Table33[[#This Row],[Account Description ]],5)</f>
        <v/>
      </c>
      <c r="G846" s="1"/>
      <c r="H846" s="1"/>
      <c r="I846" s="20"/>
      <c r="J846" s="1"/>
      <c r="K846" s="16"/>
      <c r="L846" s="16"/>
      <c r="M846" s="17">
        <f>Table33[[#This Row],[Debet]]</f>
        <v>0</v>
      </c>
      <c r="T846"/>
    </row>
    <row r="847" spans="1:20" x14ac:dyDescent="0.25">
      <c r="A847" s="11"/>
      <c r="B847" s="1"/>
      <c r="C847" s="13"/>
      <c r="D847" s="23"/>
      <c r="E847" s="23"/>
      <c r="F847" s="14" t="str">
        <f>LEFT(Table33[[#This Row],[Account Description ]],5)</f>
        <v/>
      </c>
      <c r="G847" s="1"/>
      <c r="H847" s="1"/>
      <c r="I847" s="20"/>
      <c r="J847" s="1"/>
      <c r="K847" s="16"/>
      <c r="L847" s="16"/>
      <c r="M847" s="17">
        <f>Table33[[#This Row],[Debet]]</f>
        <v>0</v>
      </c>
      <c r="T847"/>
    </row>
    <row r="848" spans="1:20" x14ac:dyDescent="0.25">
      <c r="A848" s="11"/>
      <c r="B848" s="1"/>
      <c r="C848" s="13"/>
      <c r="D848" s="23"/>
      <c r="E848" s="23"/>
      <c r="F848" s="14" t="str">
        <f>LEFT(Table33[[#This Row],[Account Description ]],5)</f>
        <v/>
      </c>
      <c r="G848" s="1"/>
      <c r="H848" s="1"/>
      <c r="I848" s="20"/>
      <c r="J848" s="1"/>
      <c r="K848" s="16"/>
      <c r="L848" s="16"/>
      <c r="M848" s="17">
        <f>Table33[[#This Row],[Debet]]</f>
        <v>0</v>
      </c>
      <c r="T848"/>
    </row>
    <row r="849" spans="1:20" x14ac:dyDescent="0.25">
      <c r="A849" s="11"/>
      <c r="B849" s="1"/>
      <c r="C849" s="13"/>
      <c r="D849" s="23"/>
      <c r="E849" s="23"/>
      <c r="F849" s="14" t="str">
        <f>LEFT(Table33[[#This Row],[Account Description ]],5)</f>
        <v/>
      </c>
      <c r="G849" s="1"/>
      <c r="H849" s="1"/>
      <c r="I849" s="20"/>
      <c r="J849" s="1"/>
      <c r="K849" s="16"/>
      <c r="L849" s="16"/>
      <c r="M849" s="17">
        <f>Table33[[#This Row],[Debet]]</f>
        <v>0</v>
      </c>
      <c r="T849"/>
    </row>
    <row r="850" spans="1:20" x14ac:dyDescent="0.25">
      <c r="A850" s="11"/>
      <c r="B850" s="1"/>
      <c r="C850" s="13"/>
      <c r="D850" s="23"/>
      <c r="E850" s="23"/>
      <c r="F850" s="14" t="str">
        <f>LEFT(Table33[[#This Row],[Account Description ]],5)</f>
        <v/>
      </c>
      <c r="G850" s="1"/>
      <c r="H850" s="1"/>
      <c r="I850" s="20"/>
      <c r="J850" s="1"/>
      <c r="K850" s="16"/>
      <c r="L850" s="16"/>
      <c r="M850" s="17">
        <f>Table33[[#This Row],[Debet]]</f>
        <v>0</v>
      </c>
      <c r="T850"/>
    </row>
    <row r="851" spans="1:20" x14ac:dyDescent="0.25">
      <c r="A851" s="11"/>
      <c r="B851" s="1"/>
      <c r="C851" s="13"/>
      <c r="D851" s="23"/>
      <c r="E851" s="23"/>
      <c r="F851" s="14" t="str">
        <f>LEFT(Table33[[#This Row],[Account Description ]],5)</f>
        <v/>
      </c>
      <c r="G851" s="1"/>
      <c r="H851" s="1"/>
      <c r="I851" s="20"/>
      <c r="J851" s="1"/>
      <c r="K851" s="16"/>
      <c r="L851" s="16"/>
      <c r="M851" s="17">
        <f>Table33[[#This Row],[Debet]]</f>
        <v>0</v>
      </c>
      <c r="T851"/>
    </row>
    <row r="852" spans="1:20" x14ac:dyDescent="0.25">
      <c r="A852" s="11"/>
      <c r="B852" s="1"/>
      <c r="C852" s="13"/>
      <c r="D852" s="23"/>
      <c r="E852" s="23"/>
      <c r="F852" s="14" t="str">
        <f>LEFT(Table33[[#This Row],[Account Description ]],5)</f>
        <v/>
      </c>
      <c r="G852" s="1"/>
      <c r="H852" s="1"/>
      <c r="I852" s="20"/>
      <c r="J852" s="1"/>
      <c r="K852" s="16"/>
      <c r="L852" s="16"/>
      <c r="M852" s="17">
        <f>Table33[[#This Row],[Debet]]</f>
        <v>0</v>
      </c>
      <c r="T852"/>
    </row>
    <row r="853" spans="1:20" x14ac:dyDescent="0.25">
      <c r="A853" s="11"/>
      <c r="B853" s="1"/>
      <c r="C853" s="13"/>
      <c r="D853" s="23"/>
      <c r="E853" s="23"/>
      <c r="F853" s="14" t="str">
        <f>LEFT(Table33[[#This Row],[Account Description ]],5)</f>
        <v/>
      </c>
      <c r="G853" s="1"/>
      <c r="H853" s="1"/>
      <c r="I853" s="20"/>
      <c r="J853" s="1"/>
      <c r="K853" s="16"/>
      <c r="L853" s="16"/>
      <c r="M853" s="17">
        <f>Table33[[#This Row],[Debet]]</f>
        <v>0</v>
      </c>
      <c r="T853"/>
    </row>
    <row r="854" spans="1:20" x14ac:dyDescent="0.25">
      <c r="A854" s="11"/>
      <c r="B854" s="1"/>
      <c r="C854" s="13"/>
      <c r="D854" s="23"/>
      <c r="E854" s="23"/>
      <c r="F854" s="14" t="str">
        <f>LEFT(Table33[[#This Row],[Account Description ]],5)</f>
        <v/>
      </c>
      <c r="G854" s="1"/>
      <c r="H854" s="1"/>
      <c r="I854" s="20"/>
      <c r="J854" s="1"/>
      <c r="K854" s="16"/>
      <c r="L854" s="16"/>
      <c r="M854" s="17">
        <f>Table33[[#This Row],[Debet]]</f>
        <v>0</v>
      </c>
      <c r="T854"/>
    </row>
    <row r="855" spans="1:20" x14ac:dyDescent="0.25">
      <c r="A855" s="11"/>
      <c r="B855" s="1"/>
      <c r="C855" s="13"/>
      <c r="D855" s="23"/>
      <c r="E855" s="23"/>
      <c r="F855" s="14" t="str">
        <f>LEFT(Table33[[#This Row],[Account Description ]],5)</f>
        <v/>
      </c>
      <c r="G855" s="1"/>
      <c r="H855" s="1"/>
      <c r="I855" s="20"/>
      <c r="J855" s="1"/>
      <c r="K855" s="16"/>
      <c r="L855" s="16"/>
      <c r="M855" s="17">
        <f>Table33[[#This Row],[Debet]]</f>
        <v>0</v>
      </c>
      <c r="T855"/>
    </row>
    <row r="856" spans="1:20" x14ac:dyDescent="0.25">
      <c r="A856" s="11"/>
      <c r="B856" s="1"/>
      <c r="C856" s="13"/>
      <c r="D856" s="23"/>
      <c r="E856" s="23"/>
      <c r="F856" s="14" t="str">
        <f>LEFT(Table33[[#This Row],[Account Description ]],5)</f>
        <v/>
      </c>
      <c r="G856" s="1"/>
      <c r="H856" s="1"/>
      <c r="I856" s="20"/>
      <c r="J856" s="1"/>
      <c r="K856" s="16"/>
      <c r="L856" s="16"/>
      <c r="M856" s="17">
        <f>Table33[[#This Row],[Debet]]</f>
        <v>0</v>
      </c>
      <c r="T856"/>
    </row>
    <row r="857" spans="1:20" x14ac:dyDescent="0.25">
      <c r="A857" s="11"/>
      <c r="B857" s="1"/>
      <c r="C857" s="13"/>
      <c r="D857" s="23"/>
      <c r="E857" s="23"/>
      <c r="F857" s="14" t="str">
        <f>LEFT(Table33[[#This Row],[Account Description ]],5)</f>
        <v/>
      </c>
      <c r="G857" s="1"/>
      <c r="H857" s="1"/>
      <c r="I857" s="20"/>
      <c r="J857" s="1"/>
      <c r="K857" s="16"/>
      <c r="L857" s="16"/>
      <c r="M857" s="17">
        <f>Table33[[#This Row],[Debet]]</f>
        <v>0</v>
      </c>
      <c r="T857"/>
    </row>
    <row r="858" spans="1:20" x14ac:dyDescent="0.25">
      <c r="A858" s="11"/>
      <c r="B858" s="1"/>
      <c r="C858" s="13"/>
      <c r="D858" s="23"/>
      <c r="E858" s="23"/>
      <c r="F858" s="14" t="str">
        <f>LEFT(Table33[[#This Row],[Account Description ]],5)</f>
        <v/>
      </c>
      <c r="G858" s="1"/>
      <c r="H858" s="1"/>
      <c r="I858" s="20"/>
      <c r="J858" s="1"/>
      <c r="K858" s="16"/>
      <c r="L858" s="16"/>
      <c r="M858" s="17">
        <f>Table33[[#This Row],[Debet]]</f>
        <v>0</v>
      </c>
      <c r="T858"/>
    </row>
    <row r="859" spans="1:20" x14ac:dyDescent="0.25">
      <c r="A859" s="11"/>
      <c r="B859" s="1"/>
      <c r="C859" s="13"/>
      <c r="D859" s="23"/>
      <c r="E859" s="23"/>
      <c r="F859" s="14" t="str">
        <f>LEFT(Table33[[#This Row],[Account Description ]],5)</f>
        <v/>
      </c>
      <c r="G859" s="1"/>
      <c r="H859" s="1"/>
      <c r="I859" s="20"/>
      <c r="J859" s="1"/>
      <c r="K859" s="16"/>
      <c r="L859" s="16"/>
      <c r="M859" s="17">
        <f>Table33[[#This Row],[Debet]]</f>
        <v>0</v>
      </c>
      <c r="T859"/>
    </row>
    <row r="860" spans="1:20" x14ac:dyDescent="0.25">
      <c r="A860" s="11"/>
      <c r="B860" s="1"/>
      <c r="C860" s="13"/>
      <c r="D860" s="23"/>
      <c r="E860" s="23"/>
      <c r="F860" s="14" t="str">
        <f>LEFT(Table33[[#This Row],[Account Description ]],5)</f>
        <v/>
      </c>
      <c r="G860" s="1"/>
      <c r="H860" s="1"/>
      <c r="I860" s="20"/>
      <c r="J860" s="1"/>
      <c r="K860" s="16"/>
      <c r="L860" s="16"/>
      <c r="M860" s="17">
        <f>Table33[[#This Row],[Debet]]</f>
        <v>0</v>
      </c>
      <c r="T860"/>
    </row>
    <row r="861" spans="1:20" x14ac:dyDescent="0.25">
      <c r="A861" s="11"/>
      <c r="B861" s="1"/>
      <c r="C861" s="13"/>
      <c r="D861" s="23"/>
      <c r="E861" s="23"/>
      <c r="F861" s="14" t="str">
        <f>LEFT(Table33[[#This Row],[Account Description ]],5)</f>
        <v/>
      </c>
      <c r="G861" s="1"/>
      <c r="H861" s="1"/>
      <c r="I861" s="20"/>
      <c r="J861" s="1"/>
      <c r="K861" s="16"/>
      <c r="L861" s="16"/>
      <c r="M861" s="17">
        <f>Table33[[#This Row],[Debet]]</f>
        <v>0</v>
      </c>
      <c r="T861"/>
    </row>
    <row r="862" spans="1:20" x14ac:dyDescent="0.25">
      <c r="A862" s="11"/>
      <c r="B862" s="1"/>
      <c r="C862" s="13"/>
      <c r="D862" s="23"/>
      <c r="E862" s="23"/>
      <c r="F862" s="14" t="str">
        <f>LEFT(Table33[[#This Row],[Account Description ]],5)</f>
        <v/>
      </c>
      <c r="G862" s="1"/>
      <c r="H862" s="1"/>
      <c r="I862" s="20"/>
      <c r="J862" s="1"/>
      <c r="K862" s="16"/>
      <c r="L862" s="16"/>
      <c r="M862" s="17">
        <f>Table33[[#This Row],[Debet]]</f>
        <v>0</v>
      </c>
      <c r="T862"/>
    </row>
    <row r="863" spans="1:20" x14ac:dyDescent="0.25">
      <c r="A863" s="11"/>
      <c r="B863" s="1"/>
      <c r="C863" s="13"/>
      <c r="D863" s="23"/>
      <c r="E863" s="23"/>
      <c r="F863" s="14" t="str">
        <f>LEFT(Table33[[#This Row],[Account Description ]],5)</f>
        <v/>
      </c>
      <c r="G863" s="1"/>
      <c r="H863" s="1"/>
      <c r="I863" s="20"/>
      <c r="J863" s="1"/>
      <c r="K863" s="16"/>
      <c r="L863" s="16"/>
      <c r="M863" s="17">
        <f>Table33[[#This Row],[Debet]]</f>
        <v>0</v>
      </c>
      <c r="T863"/>
    </row>
    <row r="864" spans="1:20" x14ac:dyDescent="0.25">
      <c r="A864" s="11"/>
      <c r="B864" s="1"/>
      <c r="C864" s="13"/>
      <c r="D864" s="23"/>
      <c r="E864" s="23"/>
      <c r="F864" s="14" t="str">
        <f>LEFT(Table33[[#This Row],[Account Description ]],5)</f>
        <v/>
      </c>
      <c r="G864" s="1"/>
      <c r="H864" s="1"/>
      <c r="I864" s="20"/>
      <c r="J864" s="1"/>
      <c r="K864" s="16"/>
      <c r="L864" s="16"/>
      <c r="M864" s="17">
        <f>Table33[[#This Row],[Debet]]</f>
        <v>0</v>
      </c>
      <c r="T864"/>
    </row>
    <row r="865" spans="1:20" x14ac:dyDescent="0.25">
      <c r="A865" s="11"/>
      <c r="B865" s="1"/>
      <c r="C865" s="13"/>
      <c r="D865" s="23"/>
      <c r="E865" s="23"/>
      <c r="F865" s="14" t="str">
        <f>LEFT(Table33[[#This Row],[Account Description ]],5)</f>
        <v/>
      </c>
      <c r="G865" s="1"/>
      <c r="H865" s="1"/>
      <c r="I865" s="20"/>
      <c r="J865" s="1"/>
      <c r="K865" s="16"/>
      <c r="L865" s="16"/>
      <c r="M865" s="17">
        <f>Table33[[#This Row],[Debet]]</f>
        <v>0</v>
      </c>
      <c r="O865" s="3" t="s">
        <v>457</v>
      </c>
      <c r="P865" s="3" t="s">
        <v>457</v>
      </c>
      <c r="Q865" s="3">
        <v>17400</v>
      </c>
      <c r="R865" s="3" t="s">
        <v>458</v>
      </c>
      <c r="T865"/>
    </row>
    <row r="866" spans="1:20" x14ac:dyDescent="0.25">
      <c r="A866" s="11"/>
      <c r="B866" s="1"/>
      <c r="C866" s="13"/>
      <c r="D866" s="23"/>
      <c r="E866" s="23"/>
      <c r="F866" s="14" t="str">
        <f>LEFT(Table33[[#This Row],[Account Description ]],5)</f>
        <v/>
      </c>
      <c r="G866" s="1"/>
      <c r="H866" s="1"/>
      <c r="I866" s="20"/>
      <c r="J866" s="1"/>
      <c r="K866" s="16"/>
      <c r="L866" s="16"/>
      <c r="M866" s="17">
        <f>Table33[[#This Row],[Debet]]</f>
        <v>0</v>
      </c>
      <c r="T866"/>
    </row>
    <row r="867" spans="1:20" x14ac:dyDescent="0.25">
      <c r="A867" s="11"/>
      <c r="B867" s="1"/>
      <c r="C867" s="13"/>
      <c r="D867" s="23"/>
      <c r="E867" s="23"/>
      <c r="F867" s="14" t="str">
        <f>LEFT(Table33[[#This Row],[Account Description ]],5)</f>
        <v/>
      </c>
      <c r="G867" s="1"/>
      <c r="H867" s="1"/>
      <c r="I867" s="20"/>
      <c r="J867" s="1"/>
      <c r="K867" s="16"/>
      <c r="L867" s="16"/>
      <c r="M867" s="17">
        <f>Table33[[#This Row],[Debet]]</f>
        <v>0</v>
      </c>
      <c r="T867"/>
    </row>
    <row r="868" spans="1:20" x14ac:dyDescent="0.25">
      <c r="A868" s="11"/>
      <c r="B868" s="1"/>
      <c r="C868" s="13"/>
      <c r="D868" s="23"/>
      <c r="E868" s="23"/>
      <c r="F868" s="14" t="str">
        <f>LEFT(Table33[[#This Row],[Account Description ]],5)</f>
        <v/>
      </c>
      <c r="G868" s="1"/>
      <c r="H868" s="1"/>
      <c r="I868" s="20"/>
      <c r="J868" s="1"/>
      <c r="K868" s="16"/>
      <c r="L868" s="16"/>
      <c r="M868" s="17">
        <f>Table33[[#This Row],[Debet]]</f>
        <v>0</v>
      </c>
      <c r="T868"/>
    </row>
    <row r="869" spans="1:20" x14ac:dyDescent="0.25">
      <c r="A869" s="11"/>
      <c r="B869" s="1"/>
      <c r="C869" s="13"/>
      <c r="D869" s="23"/>
      <c r="E869" s="23"/>
      <c r="F869" s="14" t="str">
        <f>LEFT(Table33[[#This Row],[Account Description ]],5)</f>
        <v/>
      </c>
      <c r="G869" s="1"/>
      <c r="H869" s="1"/>
      <c r="I869" s="20"/>
      <c r="J869" s="1"/>
      <c r="K869" s="16"/>
      <c r="L869" s="16"/>
      <c r="M869" s="17">
        <f>Table33[[#This Row],[Debet]]</f>
        <v>0</v>
      </c>
      <c r="T869"/>
    </row>
    <row r="870" spans="1:20" x14ac:dyDescent="0.25">
      <c r="A870" s="11"/>
      <c r="B870" s="1"/>
      <c r="C870" s="13"/>
      <c r="D870" s="23"/>
      <c r="E870" s="23"/>
      <c r="F870" s="14" t="str">
        <f>LEFT(Table33[[#This Row],[Account Description ]],5)</f>
        <v/>
      </c>
      <c r="G870" s="1"/>
      <c r="H870" s="1"/>
      <c r="I870" s="20"/>
      <c r="J870" s="1"/>
      <c r="K870" s="16"/>
      <c r="L870" s="16"/>
      <c r="M870" s="17">
        <f>Table33[[#This Row],[Debet]]</f>
        <v>0</v>
      </c>
      <c r="T870"/>
    </row>
    <row r="871" spans="1:20" x14ac:dyDescent="0.25">
      <c r="A871" s="11"/>
      <c r="B871" s="1"/>
      <c r="C871" s="13"/>
      <c r="D871" s="23"/>
      <c r="E871" s="23"/>
      <c r="F871" s="14" t="str">
        <f>LEFT(Table33[[#This Row],[Account Description ]],5)</f>
        <v/>
      </c>
      <c r="G871" s="1"/>
      <c r="H871" s="1"/>
      <c r="I871" s="20"/>
      <c r="J871" s="1"/>
      <c r="K871" s="16"/>
      <c r="L871" s="16"/>
      <c r="M871" s="17">
        <f>Table33[[#This Row],[Debet]]</f>
        <v>0</v>
      </c>
      <c r="T871"/>
    </row>
    <row r="872" spans="1:20" x14ac:dyDescent="0.25">
      <c r="A872" s="11"/>
      <c r="B872" s="1"/>
      <c r="C872" s="13"/>
      <c r="D872" s="23"/>
      <c r="E872" s="23"/>
      <c r="F872" s="14" t="str">
        <f>LEFT(Table33[[#This Row],[Account Description ]],5)</f>
        <v/>
      </c>
      <c r="G872" s="1"/>
      <c r="H872" s="1"/>
      <c r="I872" s="20"/>
      <c r="J872" s="1"/>
      <c r="K872" s="16"/>
      <c r="L872" s="16"/>
      <c r="M872" s="17">
        <f>Table33[[#This Row],[Debet]]</f>
        <v>0</v>
      </c>
      <c r="T872"/>
    </row>
    <row r="873" spans="1:20" x14ac:dyDescent="0.25">
      <c r="A873" s="11"/>
      <c r="B873" s="1"/>
      <c r="C873" s="13"/>
      <c r="D873" s="23"/>
      <c r="E873" s="23"/>
      <c r="F873" s="14" t="str">
        <f>LEFT(Table33[[#This Row],[Account Description ]],5)</f>
        <v/>
      </c>
      <c r="G873" s="1"/>
      <c r="H873" s="1"/>
      <c r="I873" s="20"/>
      <c r="J873" s="1"/>
      <c r="K873" s="16"/>
      <c r="L873" s="16"/>
      <c r="M873" s="17">
        <f>Table33[[#This Row],[Debet]]</f>
        <v>0</v>
      </c>
      <c r="T873"/>
    </row>
    <row r="874" spans="1:20" x14ac:dyDescent="0.25">
      <c r="A874" s="11"/>
      <c r="B874" s="1"/>
      <c r="C874" s="13"/>
      <c r="D874" s="23"/>
      <c r="E874" s="23"/>
      <c r="F874" s="14" t="str">
        <f>LEFT(Table33[[#This Row],[Account Description ]],5)</f>
        <v/>
      </c>
      <c r="G874" s="1"/>
      <c r="H874" s="1"/>
      <c r="I874" s="20"/>
      <c r="J874" s="1"/>
      <c r="K874" s="16"/>
      <c r="L874" s="16"/>
      <c r="M874" s="17">
        <f>Table33[[#This Row],[Debet]]</f>
        <v>0</v>
      </c>
      <c r="T874"/>
    </row>
    <row r="875" spans="1:20" x14ac:dyDescent="0.25">
      <c r="A875" s="11"/>
      <c r="B875" s="1"/>
      <c r="C875" s="13"/>
      <c r="D875" s="23"/>
      <c r="E875" s="23"/>
      <c r="F875" s="14" t="str">
        <f>LEFT(Table33[[#This Row],[Account Description ]],5)</f>
        <v/>
      </c>
      <c r="G875" s="1"/>
      <c r="H875" s="1"/>
      <c r="I875" s="20"/>
      <c r="J875" s="1"/>
      <c r="K875" s="16"/>
      <c r="L875" s="16"/>
      <c r="M875" s="17">
        <f>Table33[[#This Row],[Debet]]</f>
        <v>0</v>
      </c>
      <c r="T875"/>
    </row>
    <row r="876" spans="1:20" x14ac:dyDescent="0.25">
      <c r="A876" s="11"/>
      <c r="B876" s="1"/>
      <c r="C876" s="13"/>
      <c r="D876" s="23"/>
      <c r="E876" s="23"/>
      <c r="F876" s="14" t="str">
        <f>LEFT(Table33[[#This Row],[Account Description ]],5)</f>
        <v/>
      </c>
      <c r="G876" s="1"/>
      <c r="H876" s="1"/>
      <c r="I876" s="20"/>
      <c r="J876" s="1"/>
      <c r="K876" s="16"/>
      <c r="L876" s="16"/>
      <c r="M876" s="17">
        <f>Table33[[#This Row],[Debet]]</f>
        <v>0</v>
      </c>
      <c r="T876"/>
    </row>
    <row r="877" spans="1:20" x14ac:dyDescent="0.25">
      <c r="A877" s="11"/>
      <c r="B877" s="1"/>
      <c r="C877" s="13"/>
      <c r="D877" s="23"/>
      <c r="E877" s="23"/>
      <c r="F877" s="14" t="str">
        <f>LEFT(Table33[[#This Row],[Account Description ]],5)</f>
        <v/>
      </c>
      <c r="G877" s="1"/>
      <c r="H877" s="1"/>
      <c r="I877" s="20"/>
      <c r="J877" s="1"/>
      <c r="K877" s="16"/>
      <c r="L877" s="16"/>
      <c r="M877" s="17">
        <f>Table33[[#This Row],[Debet]]</f>
        <v>0</v>
      </c>
      <c r="T877"/>
    </row>
    <row r="878" spans="1:20" x14ac:dyDescent="0.25">
      <c r="A878" s="11"/>
      <c r="B878" s="1"/>
      <c r="C878" s="13"/>
      <c r="D878" s="23"/>
      <c r="E878" s="23"/>
      <c r="F878" s="14" t="str">
        <f>LEFT(Table33[[#This Row],[Account Description ]],5)</f>
        <v/>
      </c>
      <c r="G878" s="1"/>
      <c r="H878" s="1"/>
      <c r="I878" s="20"/>
      <c r="J878" s="1"/>
      <c r="K878" s="16"/>
      <c r="L878" s="16"/>
      <c r="M878" s="17">
        <f>Table33[[#This Row],[Debet]]</f>
        <v>0</v>
      </c>
      <c r="O878" s="3" t="s">
        <v>459</v>
      </c>
      <c r="P878" s="3" t="s">
        <v>457</v>
      </c>
      <c r="Q878" s="3">
        <v>800000</v>
      </c>
      <c r="R878" s="3" t="s">
        <v>460</v>
      </c>
      <c r="S878" s="3" t="s">
        <v>461</v>
      </c>
      <c r="T878"/>
    </row>
    <row r="879" spans="1:20" x14ac:dyDescent="0.25">
      <c r="A879" s="11"/>
      <c r="B879" s="1"/>
      <c r="C879" s="13"/>
      <c r="D879" s="23"/>
      <c r="E879" s="23"/>
      <c r="F879" s="14" t="str">
        <f>LEFT(Table33[[#This Row],[Account Description ]],5)</f>
        <v/>
      </c>
      <c r="G879" s="1"/>
      <c r="H879" s="1"/>
      <c r="I879" s="20"/>
      <c r="J879" s="1"/>
      <c r="K879" s="16"/>
      <c r="L879" s="16"/>
      <c r="M879" s="17">
        <f>Table33[[#This Row],[Debet]]</f>
        <v>0</v>
      </c>
      <c r="T879"/>
    </row>
    <row r="880" spans="1:20" x14ac:dyDescent="0.25">
      <c r="A880" s="11"/>
      <c r="B880" s="1"/>
      <c r="C880" s="13"/>
      <c r="D880" s="23"/>
      <c r="E880" s="23"/>
      <c r="F880" s="14" t="str">
        <f>LEFT(Table33[[#This Row],[Account Description ]],5)</f>
        <v/>
      </c>
      <c r="G880" s="1"/>
      <c r="H880" s="1"/>
      <c r="I880" s="20"/>
      <c r="J880" s="1"/>
      <c r="K880" s="16"/>
      <c r="L880" s="16"/>
      <c r="M880" s="17">
        <f>Table33[[#This Row],[Debet]]</f>
        <v>0</v>
      </c>
      <c r="T880"/>
    </row>
    <row r="881" spans="1:20" x14ac:dyDescent="0.25">
      <c r="A881" s="11"/>
      <c r="B881" s="1"/>
      <c r="C881" s="13"/>
      <c r="D881" s="23"/>
      <c r="E881" s="23"/>
      <c r="F881" s="14" t="str">
        <f>LEFT(Table33[[#This Row],[Account Description ]],5)</f>
        <v/>
      </c>
      <c r="G881" s="1"/>
      <c r="H881" s="1"/>
      <c r="I881" s="20"/>
      <c r="J881" s="1"/>
      <c r="K881" s="16"/>
      <c r="L881" s="16"/>
      <c r="M881" s="17">
        <f>Table33[[#This Row],[Debet]]</f>
        <v>0</v>
      </c>
      <c r="T881"/>
    </row>
    <row r="882" spans="1:20" x14ac:dyDescent="0.25">
      <c r="A882" s="11"/>
      <c r="B882" s="1"/>
      <c r="C882" s="13"/>
      <c r="D882" s="23"/>
      <c r="E882" s="23"/>
      <c r="F882" s="14" t="str">
        <f>LEFT(Table33[[#This Row],[Account Description ]],5)</f>
        <v/>
      </c>
      <c r="G882" s="1"/>
      <c r="H882" s="1"/>
      <c r="I882" s="20"/>
      <c r="J882" s="1"/>
      <c r="K882" s="16"/>
      <c r="L882" s="16"/>
      <c r="M882" s="17">
        <f>Table33[[#This Row],[Debet]]</f>
        <v>0</v>
      </c>
      <c r="O882" s="3" t="s">
        <v>459</v>
      </c>
      <c r="P882" s="3" t="s">
        <v>457</v>
      </c>
      <c r="Q882" s="3">
        <v>1600000</v>
      </c>
      <c r="R882" s="3" t="s">
        <v>460</v>
      </c>
      <c r="S882" s="3" t="s">
        <v>462</v>
      </c>
      <c r="T882"/>
    </row>
    <row r="883" spans="1:20" x14ac:dyDescent="0.25">
      <c r="A883" s="11"/>
      <c r="B883" s="1"/>
      <c r="C883" s="13"/>
      <c r="D883" s="23"/>
      <c r="E883" s="23"/>
      <c r="F883" s="14" t="str">
        <f>LEFT(Table33[[#This Row],[Account Description ]],5)</f>
        <v/>
      </c>
      <c r="G883" s="1"/>
      <c r="H883" s="1"/>
      <c r="I883" s="20"/>
      <c r="J883" s="1"/>
      <c r="K883" s="16"/>
      <c r="L883" s="16"/>
      <c r="M883" s="17">
        <f>Table33[[#This Row],[Debet]]</f>
        <v>0</v>
      </c>
      <c r="T883"/>
    </row>
    <row r="884" spans="1:20" x14ac:dyDescent="0.25">
      <c r="A884" s="11"/>
      <c r="B884" s="1"/>
      <c r="C884" s="13"/>
      <c r="D884" s="23"/>
      <c r="E884" s="23"/>
      <c r="F884" s="14" t="str">
        <f>LEFT(Table33[[#This Row],[Account Description ]],5)</f>
        <v/>
      </c>
      <c r="G884" s="1"/>
      <c r="H884" s="1"/>
      <c r="I884" s="20"/>
      <c r="J884" s="1"/>
      <c r="K884" s="16"/>
      <c r="L884" s="16"/>
      <c r="M884" s="17">
        <f>Table33[[#This Row],[Debet]]</f>
        <v>0</v>
      </c>
      <c r="O884" s="3">
        <v>837318</v>
      </c>
      <c r="T884"/>
    </row>
    <row r="885" spans="1:20" x14ac:dyDescent="0.25">
      <c r="A885" s="11"/>
      <c r="B885" s="1"/>
      <c r="C885" s="13"/>
      <c r="D885" s="23"/>
      <c r="E885" s="23"/>
      <c r="F885" s="14" t="str">
        <f>LEFT(Table33[[#This Row],[Account Description ]],5)</f>
        <v/>
      </c>
      <c r="G885" s="1"/>
      <c r="H885" s="1"/>
      <c r="I885" s="20"/>
      <c r="J885" s="1"/>
      <c r="K885" s="16"/>
      <c r="L885" s="16"/>
      <c r="M885" s="17">
        <f>Table33[[#This Row],[Debet]]</f>
        <v>0</v>
      </c>
      <c r="T885"/>
    </row>
    <row r="886" spans="1:20" x14ac:dyDescent="0.25">
      <c r="A886" s="11"/>
      <c r="B886" s="1"/>
      <c r="C886" s="13"/>
      <c r="D886" s="23"/>
      <c r="E886" s="23"/>
      <c r="F886" s="14" t="str">
        <f>LEFT(Table33[[#This Row],[Account Description ]],5)</f>
        <v/>
      </c>
      <c r="G886" s="1"/>
      <c r="H886" s="1"/>
      <c r="I886" s="20"/>
      <c r="J886" s="1"/>
      <c r="K886" s="16"/>
      <c r="L886" s="16"/>
      <c r="M886" s="17">
        <f>Table33[[#This Row],[Debet]]</f>
        <v>0</v>
      </c>
      <c r="O886" s="3" t="e">
        <f>+#REF!-#REF!-O884</f>
        <v>#REF!</v>
      </c>
      <c r="T886"/>
    </row>
    <row r="887" spans="1:20" x14ac:dyDescent="0.25">
      <c r="A887" s="11"/>
      <c r="B887" s="1"/>
      <c r="C887" s="13"/>
      <c r="D887" s="23"/>
      <c r="E887" s="23"/>
      <c r="F887" s="14" t="str">
        <f>LEFT(Table33[[#This Row],[Account Description ]],5)</f>
        <v/>
      </c>
      <c r="G887" s="1"/>
      <c r="H887" s="1"/>
      <c r="I887" s="20"/>
      <c r="J887" s="1"/>
      <c r="K887" s="16"/>
      <c r="L887" s="16"/>
      <c r="M887" s="17">
        <f>Table33[[#This Row],[Debet]]</f>
        <v>0</v>
      </c>
      <c r="T887"/>
    </row>
    <row r="888" spans="1:20" x14ac:dyDescent="0.25">
      <c r="A888" s="11"/>
      <c r="B888" s="1"/>
      <c r="C888" s="13"/>
      <c r="D888" s="23"/>
      <c r="E888" s="23"/>
      <c r="F888" s="14" t="str">
        <f>LEFT(Table33[[#This Row],[Account Description ]],5)</f>
        <v/>
      </c>
      <c r="G888" s="1"/>
      <c r="H888" s="1"/>
      <c r="I888" s="20"/>
      <c r="J888" s="1"/>
      <c r="K888" s="16"/>
      <c r="L888" s="16"/>
      <c r="M888" s="17">
        <f>Table33[[#This Row],[Debet]]</f>
        <v>0</v>
      </c>
      <c r="T888"/>
    </row>
    <row r="889" spans="1:20" x14ac:dyDescent="0.25">
      <c r="A889" s="11"/>
      <c r="B889" s="1"/>
      <c r="C889" s="13"/>
      <c r="D889" s="23"/>
      <c r="E889" s="23"/>
      <c r="F889" s="14" t="str">
        <f>LEFT(Table33[[#This Row],[Account Description ]],5)</f>
        <v/>
      </c>
      <c r="G889" s="1"/>
      <c r="H889" s="1"/>
      <c r="I889" s="20"/>
      <c r="J889" s="1"/>
      <c r="K889" s="16"/>
      <c r="L889" s="16"/>
      <c r="M889" s="17">
        <f>Table33[[#This Row],[Debet]]</f>
        <v>0</v>
      </c>
      <c r="T889"/>
    </row>
    <row r="890" spans="1:20" x14ac:dyDescent="0.25">
      <c r="A890" s="11"/>
      <c r="B890" s="1"/>
      <c r="C890" s="13"/>
      <c r="D890" s="23"/>
      <c r="E890" s="23"/>
      <c r="F890" s="14" t="str">
        <f>LEFT(Table33[[#This Row],[Account Description ]],5)</f>
        <v/>
      </c>
      <c r="G890" s="1"/>
      <c r="H890" s="1"/>
      <c r="I890" s="20"/>
      <c r="J890" s="1"/>
      <c r="K890" s="16"/>
      <c r="L890" s="16"/>
      <c r="M890" s="17">
        <f>Table33[[#This Row],[Debet]]</f>
        <v>0</v>
      </c>
      <c r="T890"/>
    </row>
    <row r="891" spans="1:20" x14ac:dyDescent="0.25">
      <c r="A891" s="11"/>
      <c r="B891" s="1"/>
      <c r="C891" s="13"/>
      <c r="D891" s="23"/>
      <c r="E891" s="23"/>
      <c r="F891" s="14" t="str">
        <f>LEFT(Table33[[#This Row],[Account Description ]],5)</f>
        <v/>
      </c>
      <c r="G891" s="1"/>
      <c r="H891" s="1"/>
      <c r="I891" s="20"/>
      <c r="J891" s="1"/>
      <c r="K891" s="16"/>
      <c r="L891" s="16"/>
      <c r="M891" s="17">
        <f>Table33[[#This Row],[Debet]]</f>
        <v>0</v>
      </c>
      <c r="T891"/>
    </row>
    <row r="892" spans="1:20" x14ac:dyDescent="0.25">
      <c r="A892" s="11"/>
      <c r="B892" s="1"/>
      <c r="C892" s="13"/>
      <c r="D892" s="23"/>
      <c r="E892" s="23"/>
      <c r="F892" s="14" t="str">
        <f>LEFT(Table33[[#This Row],[Account Description ]],5)</f>
        <v/>
      </c>
      <c r="G892" s="1"/>
      <c r="H892" s="1"/>
      <c r="I892" s="20"/>
      <c r="J892" s="1"/>
      <c r="K892" s="16"/>
      <c r="L892" s="16"/>
      <c r="M892" s="17">
        <f>Table33[[#This Row],[Debet]]</f>
        <v>0</v>
      </c>
      <c r="T892"/>
    </row>
    <row r="893" spans="1:20" x14ac:dyDescent="0.25">
      <c r="A893" s="11"/>
      <c r="B893" s="1"/>
      <c r="C893" s="13"/>
      <c r="D893" s="23"/>
      <c r="E893" s="23"/>
      <c r="F893" s="14" t="str">
        <f>LEFT(Table33[[#This Row],[Account Description ]],5)</f>
        <v/>
      </c>
      <c r="G893" s="1"/>
      <c r="H893" s="1"/>
      <c r="I893" s="20"/>
      <c r="J893" s="1"/>
      <c r="K893" s="16"/>
      <c r="L893" s="16"/>
      <c r="M893" s="17">
        <f>Table33[[#This Row],[Debet]]</f>
        <v>0</v>
      </c>
      <c r="T893"/>
    </row>
    <row r="894" spans="1:20" x14ac:dyDescent="0.25">
      <c r="A894" s="11"/>
      <c r="B894" s="1"/>
      <c r="C894" s="13"/>
      <c r="D894" s="23"/>
      <c r="E894" s="23"/>
      <c r="F894" s="14" t="str">
        <f>LEFT(Table33[[#This Row],[Account Description ]],5)</f>
        <v/>
      </c>
      <c r="G894" s="1"/>
      <c r="H894" s="1"/>
      <c r="I894" s="20"/>
      <c r="J894" s="1"/>
      <c r="K894" s="16"/>
      <c r="L894" s="16"/>
      <c r="M894" s="17">
        <f>Table33[[#This Row],[Debet]]</f>
        <v>0</v>
      </c>
      <c r="T894"/>
    </row>
    <row r="895" spans="1:20" x14ac:dyDescent="0.25">
      <c r="A895" s="11"/>
      <c r="B895" s="1"/>
      <c r="C895" s="13"/>
      <c r="D895" s="23"/>
      <c r="E895" s="23"/>
      <c r="F895" s="14" t="str">
        <f>LEFT(Table33[[#This Row],[Account Description ]],5)</f>
        <v/>
      </c>
      <c r="G895" s="1"/>
      <c r="H895" s="1"/>
      <c r="I895" s="20"/>
      <c r="J895" s="1"/>
      <c r="K895" s="16"/>
      <c r="L895" s="16"/>
      <c r="M895" s="17">
        <f>Table33[[#This Row],[Debet]]</f>
        <v>0</v>
      </c>
      <c r="T895"/>
    </row>
    <row r="896" spans="1:20" x14ac:dyDescent="0.25">
      <c r="A896" s="11"/>
      <c r="B896" s="1"/>
      <c r="C896" s="13"/>
      <c r="D896" s="23"/>
      <c r="E896" s="23"/>
      <c r="F896" s="14" t="str">
        <f>LEFT(Table33[[#This Row],[Account Description ]],5)</f>
        <v/>
      </c>
      <c r="G896" s="1"/>
      <c r="H896" s="1"/>
      <c r="I896" s="20"/>
      <c r="J896" s="1"/>
      <c r="K896" s="16"/>
      <c r="L896" s="16"/>
      <c r="M896" s="17">
        <f>Table33[[#This Row],[Debet]]</f>
        <v>0</v>
      </c>
      <c r="T896"/>
    </row>
    <row r="897" spans="1:20" x14ac:dyDescent="0.25">
      <c r="A897" s="11"/>
      <c r="B897" s="1"/>
      <c r="C897" s="13"/>
      <c r="D897" s="23"/>
      <c r="E897" s="23"/>
      <c r="F897" s="14" t="str">
        <f>LEFT(Table33[[#This Row],[Account Description ]],5)</f>
        <v/>
      </c>
      <c r="G897" s="1"/>
      <c r="H897" s="1"/>
      <c r="I897" s="20"/>
      <c r="J897" s="1"/>
      <c r="K897" s="16"/>
      <c r="L897" s="16"/>
      <c r="M897" s="17">
        <f>Table33[[#This Row],[Debet]]</f>
        <v>0</v>
      </c>
      <c r="T897"/>
    </row>
    <row r="898" spans="1:20" x14ac:dyDescent="0.25">
      <c r="A898" s="11"/>
      <c r="B898" s="1"/>
      <c r="C898" s="13"/>
      <c r="D898" s="23"/>
      <c r="E898" s="23"/>
      <c r="F898" s="14" t="str">
        <f>LEFT(Table33[[#This Row],[Account Description ]],5)</f>
        <v/>
      </c>
      <c r="G898" s="1"/>
      <c r="H898" s="1"/>
      <c r="I898" s="20"/>
      <c r="J898" s="1"/>
      <c r="K898" s="16"/>
      <c r="L898" s="16"/>
      <c r="M898" s="17">
        <f>Table33[[#This Row],[Debet]]</f>
        <v>0</v>
      </c>
      <c r="T898"/>
    </row>
    <row r="899" spans="1:20" x14ac:dyDescent="0.25">
      <c r="A899" s="11"/>
      <c r="B899" s="1"/>
      <c r="C899" s="13"/>
      <c r="D899" s="23"/>
      <c r="E899" s="23"/>
      <c r="F899" s="14" t="str">
        <f>LEFT(Table33[[#This Row],[Account Description ]],5)</f>
        <v/>
      </c>
      <c r="G899" s="1"/>
      <c r="H899" s="1"/>
      <c r="I899" s="20"/>
      <c r="J899" s="1"/>
      <c r="K899" s="16"/>
      <c r="L899" s="16"/>
      <c r="M899" s="17">
        <f>Table33[[#This Row],[Debet]]</f>
        <v>0</v>
      </c>
      <c r="T899"/>
    </row>
    <row r="900" spans="1:20" x14ac:dyDescent="0.25">
      <c r="A900" s="11"/>
      <c r="B900" s="1"/>
      <c r="C900" s="13"/>
      <c r="D900" s="23"/>
      <c r="E900" s="23"/>
      <c r="F900" s="14" t="str">
        <f>LEFT(Table33[[#This Row],[Account Description ]],5)</f>
        <v/>
      </c>
      <c r="G900" s="1"/>
      <c r="H900" s="1"/>
      <c r="I900" s="20"/>
      <c r="J900" s="1"/>
      <c r="K900" s="16"/>
      <c r="L900" s="16"/>
      <c r="M900" s="17">
        <f>Table33[[#This Row],[Debet]]</f>
        <v>0</v>
      </c>
      <c r="T900"/>
    </row>
    <row r="901" spans="1:20" x14ac:dyDescent="0.25">
      <c r="A901" s="11"/>
      <c r="B901" s="1"/>
      <c r="C901" s="13"/>
      <c r="D901" s="23"/>
      <c r="E901" s="23"/>
      <c r="F901" s="14" t="str">
        <f>LEFT(Table33[[#This Row],[Account Description ]],5)</f>
        <v/>
      </c>
      <c r="G901" s="1"/>
      <c r="H901" s="1"/>
      <c r="I901" s="20"/>
      <c r="J901" s="1"/>
      <c r="K901" s="16"/>
      <c r="L901" s="16"/>
      <c r="M901" s="17">
        <f>Table33[[#This Row],[Debet]]</f>
        <v>0</v>
      </c>
      <c r="T901"/>
    </row>
    <row r="902" spans="1:20" x14ac:dyDescent="0.25">
      <c r="A902" s="11"/>
      <c r="B902" s="1"/>
      <c r="C902" s="13"/>
      <c r="D902" s="23"/>
      <c r="E902" s="23"/>
      <c r="F902" s="14" t="str">
        <f>LEFT(Table33[[#This Row],[Account Description ]],5)</f>
        <v/>
      </c>
      <c r="G902" s="1"/>
      <c r="H902" s="1"/>
      <c r="I902" s="20"/>
      <c r="J902" s="1"/>
      <c r="K902" s="16"/>
      <c r="L902" s="16"/>
      <c r="M902" s="17">
        <f>Table33[[#This Row],[Debet]]</f>
        <v>0</v>
      </c>
      <c r="T902"/>
    </row>
    <row r="903" spans="1:20" x14ac:dyDescent="0.25">
      <c r="A903" s="11"/>
      <c r="B903" s="1"/>
      <c r="C903" s="13"/>
      <c r="D903" s="23"/>
      <c r="E903" s="23"/>
      <c r="F903" s="14" t="str">
        <f>LEFT(Table33[[#This Row],[Account Description ]],5)</f>
        <v/>
      </c>
      <c r="G903" s="1"/>
      <c r="H903" s="1"/>
      <c r="I903" s="20"/>
      <c r="J903" s="1"/>
      <c r="K903" s="16"/>
      <c r="L903" s="16"/>
      <c r="M903" s="17">
        <f>Table33[[#This Row],[Debet]]</f>
        <v>0</v>
      </c>
      <c r="T903"/>
    </row>
    <row r="904" spans="1:20" x14ac:dyDescent="0.25">
      <c r="A904" s="11"/>
      <c r="B904" s="1"/>
      <c r="C904" s="13"/>
      <c r="D904" s="23"/>
      <c r="E904" s="23"/>
      <c r="F904" s="14" t="str">
        <f>LEFT(Table33[[#This Row],[Account Description ]],5)</f>
        <v/>
      </c>
      <c r="G904" s="1"/>
      <c r="H904" s="1"/>
      <c r="I904" s="20"/>
      <c r="J904" s="1"/>
      <c r="K904" s="16"/>
      <c r="L904" s="16"/>
      <c r="M904" s="17">
        <f>Table33[[#This Row],[Debet]]</f>
        <v>0</v>
      </c>
      <c r="T904"/>
    </row>
    <row r="905" spans="1:20" x14ac:dyDescent="0.25">
      <c r="A905" s="11"/>
      <c r="B905" s="1"/>
      <c r="C905" s="13"/>
      <c r="D905" s="23"/>
      <c r="E905" s="23"/>
      <c r="F905" s="14" t="str">
        <f>LEFT(Table33[[#This Row],[Account Description ]],5)</f>
        <v/>
      </c>
      <c r="G905" s="1"/>
      <c r="H905" s="1"/>
      <c r="I905" s="20"/>
      <c r="J905" s="1"/>
      <c r="K905" s="16"/>
      <c r="L905" s="16"/>
      <c r="M905" s="17">
        <f>Table33[[#This Row],[Debet]]</f>
        <v>0</v>
      </c>
      <c r="T905"/>
    </row>
    <row r="906" spans="1:20" x14ac:dyDescent="0.25">
      <c r="A906" s="11"/>
      <c r="B906" s="1"/>
      <c r="C906" s="13"/>
      <c r="D906" s="23"/>
      <c r="E906" s="23"/>
      <c r="F906" s="14" t="str">
        <f>LEFT(Table33[[#This Row],[Account Description ]],5)</f>
        <v/>
      </c>
      <c r="G906" s="1"/>
      <c r="H906" s="1"/>
      <c r="I906" s="20"/>
      <c r="J906" s="1"/>
      <c r="K906" s="16"/>
      <c r="L906" s="16"/>
      <c r="M906" s="17">
        <f>Table33[[#This Row],[Debet]]</f>
        <v>0</v>
      </c>
      <c r="T906"/>
    </row>
    <row r="907" spans="1:20" x14ac:dyDescent="0.25">
      <c r="A907" s="11"/>
      <c r="B907" s="1"/>
      <c r="C907" s="13"/>
      <c r="D907" s="23"/>
      <c r="E907" s="23"/>
      <c r="F907" s="14" t="str">
        <f>LEFT(Table33[[#This Row],[Account Description ]],5)</f>
        <v/>
      </c>
      <c r="G907" s="1"/>
      <c r="H907" s="1"/>
      <c r="I907" s="20"/>
      <c r="J907" s="1"/>
      <c r="K907" s="16"/>
      <c r="L907" s="16"/>
      <c r="M907" s="17">
        <f>Table33[[#This Row],[Debet]]</f>
        <v>0</v>
      </c>
      <c r="T907"/>
    </row>
    <row r="908" spans="1:20" x14ac:dyDescent="0.25">
      <c r="A908" s="11"/>
      <c r="B908" s="1"/>
      <c r="C908" s="13"/>
      <c r="D908" s="23"/>
      <c r="E908" s="23"/>
      <c r="F908" s="14" t="str">
        <f>LEFT(Table33[[#This Row],[Account Description ]],5)</f>
        <v/>
      </c>
      <c r="G908" s="1"/>
      <c r="H908" s="1"/>
      <c r="I908" s="20"/>
      <c r="J908" s="1"/>
      <c r="K908" s="16"/>
      <c r="L908" s="16"/>
      <c r="M908" s="17">
        <f>Table33[[#This Row],[Debet]]</f>
        <v>0</v>
      </c>
      <c r="T908"/>
    </row>
    <row r="909" spans="1:20" x14ac:dyDescent="0.25">
      <c r="A909" s="11"/>
      <c r="B909" s="1"/>
      <c r="C909" s="13"/>
      <c r="D909" s="23"/>
      <c r="E909" s="23"/>
      <c r="F909" s="14" t="str">
        <f>LEFT(Table33[[#This Row],[Account Description ]],5)</f>
        <v/>
      </c>
      <c r="G909" s="1"/>
      <c r="H909" s="1"/>
      <c r="I909" s="20"/>
      <c r="J909" s="1"/>
      <c r="K909" s="16"/>
      <c r="L909" s="16"/>
      <c r="M909" s="17">
        <f>Table33[[#This Row],[Debet]]</f>
        <v>0</v>
      </c>
      <c r="T909"/>
    </row>
    <row r="910" spans="1:20" x14ac:dyDescent="0.25">
      <c r="A910" s="11"/>
      <c r="B910" s="1"/>
      <c r="C910" s="13"/>
      <c r="D910" s="23"/>
      <c r="E910" s="23"/>
      <c r="F910" s="14" t="str">
        <f>LEFT(Table33[[#This Row],[Account Description ]],5)</f>
        <v/>
      </c>
      <c r="G910" s="1"/>
      <c r="H910" s="1"/>
      <c r="I910" s="20"/>
      <c r="J910" s="1"/>
      <c r="K910" s="16"/>
      <c r="L910" s="16"/>
      <c r="M910" s="17">
        <f>Table33[[#This Row],[Debet]]</f>
        <v>0</v>
      </c>
      <c r="T910"/>
    </row>
    <row r="911" spans="1:20" x14ac:dyDescent="0.25">
      <c r="A911" s="11"/>
      <c r="B911" s="1"/>
      <c r="C911" s="13"/>
      <c r="D911" s="23"/>
      <c r="E911" s="23"/>
      <c r="F911" s="14" t="str">
        <f>LEFT(Table33[[#This Row],[Account Description ]],5)</f>
        <v/>
      </c>
      <c r="G911" s="1"/>
      <c r="H911" s="1"/>
      <c r="I911" s="20"/>
      <c r="J911" s="1"/>
      <c r="K911" s="16"/>
      <c r="L911" s="16"/>
      <c r="M911" s="17">
        <f>Table33[[#This Row],[Debet]]</f>
        <v>0</v>
      </c>
      <c r="T911"/>
    </row>
    <row r="912" spans="1:20" x14ac:dyDescent="0.25">
      <c r="A912" s="11"/>
      <c r="B912" s="1"/>
      <c r="C912" s="13"/>
      <c r="D912" s="23"/>
      <c r="E912" s="23"/>
      <c r="F912" s="14" t="str">
        <f>LEFT(Table33[[#This Row],[Account Description ]],5)</f>
        <v/>
      </c>
      <c r="G912" s="1"/>
      <c r="H912" s="1"/>
      <c r="I912" s="20"/>
      <c r="J912" s="1"/>
      <c r="K912" s="16"/>
      <c r="L912" s="16"/>
      <c r="M912" s="17">
        <f>Table33[[#This Row],[Debet]]</f>
        <v>0</v>
      </c>
      <c r="T912"/>
    </row>
    <row r="913" spans="1:20" x14ac:dyDescent="0.25">
      <c r="A913" s="11"/>
      <c r="B913" s="1"/>
      <c r="C913" s="13"/>
      <c r="D913" s="23"/>
      <c r="E913" s="23"/>
      <c r="F913" s="14" t="str">
        <f>LEFT(Table33[[#This Row],[Account Description ]],5)</f>
        <v/>
      </c>
      <c r="G913" s="1"/>
      <c r="H913" s="1"/>
      <c r="I913" s="20"/>
      <c r="J913" s="1"/>
      <c r="K913" s="16"/>
      <c r="L913" s="16"/>
      <c r="M913" s="17">
        <f>Table33[[#This Row],[Debet]]</f>
        <v>0</v>
      </c>
      <c r="T913"/>
    </row>
    <row r="914" spans="1:20" x14ac:dyDescent="0.25">
      <c r="A914" s="11"/>
      <c r="B914" s="1"/>
      <c r="C914" s="13"/>
      <c r="D914" s="23"/>
      <c r="E914" s="23"/>
      <c r="F914" s="14" t="str">
        <f>LEFT(Table33[[#This Row],[Account Description ]],5)</f>
        <v/>
      </c>
      <c r="G914" s="1"/>
      <c r="H914" s="1"/>
      <c r="I914" s="20"/>
      <c r="J914" s="1"/>
      <c r="K914" s="16"/>
      <c r="L914" s="16"/>
      <c r="M914" s="17">
        <f>Table33[[#This Row],[Debet]]</f>
        <v>0</v>
      </c>
      <c r="T914"/>
    </row>
    <row r="915" spans="1:20" x14ac:dyDescent="0.25">
      <c r="A915" s="11"/>
      <c r="B915" s="1"/>
      <c r="C915" s="13"/>
      <c r="D915" s="23"/>
      <c r="E915" s="23"/>
      <c r="F915" s="14" t="str">
        <f>LEFT(Table33[[#This Row],[Account Description ]],5)</f>
        <v/>
      </c>
      <c r="G915" s="1"/>
      <c r="H915" s="1"/>
      <c r="I915" s="20"/>
      <c r="J915" s="1"/>
      <c r="K915" s="16"/>
      <c r="L915" s="16"/>
      <c r="M915" s="17">
        <f>Table33[[#This Row],[Debet]]</f>
        <v>0</v>
      </c>
      <c r="T915"/>
    </row>
    <row r="916" spans="1:20" x14ac:dyDescent="0.25">
      <c r="A916" s="11"/>
      <c r="B916" s="1"/>
      <c r="C916" s="13"/>
      <c r="D916" s="23"/>
      <c r="E916" s="23"/>
      <c r="F916" s="14" t="str">
        <f>LEFT(Table33[[#This Row],[Account Description ]],5)</f>
        <v/>
      </c>
      <c r="G916" s="1"/>
      <c r="H916" s="1"/>
      <c r="I916" s="20"/>
      <c r="J916" s="1"/>
      <c r="K916" s="16"/>
      <c r="L916" s="16"/>
      <c r="M916" s="17">
        <f>Table33[[#This Row],[Debet]]</f>
        <v>0</v>
      </c>
      <c r="T916"/>
    </row>
    <row r="917" spans="1:20" x14ac:dyDescent="0.25">
      <c r="A917" s="11"/>
      <c r="B917" s="1"/>
      <c r="C917" s="13"/>
      <c r="D917" s="23"/>
      <c r="E917" s="23"/>
      <c r="F917" s="14" t="str">
        <f>LEFT(Table33[[#This Row],[Account Description ]],5)</f>
        <v/>
      </c>
      <c r="G917" s="1"/>
      <c r="H917" s="1"/>
      <c r="I917" s="20"/>
      <c r="J917" s="1"/>
      <c r="K917" s="16"/>
      <c r="L917" s="16"/>
      <c r="M917" s="17">
        <f>Table33[[#This Row],[Debet]]</f>
        <v>0</v>
      </c>
      <c r="T917"/>
    </row>
    <row r="918" spans="1:20" x14ac:dyDescent="0.25">
      <c r="A918" s="11"/>
      <c r="B918" s="1"/>
      <c r="C918" s="13"/>
      <c r="D918" s="23"/>
      <c r="E918" s="23"/>
      <c r="F918" s="14" t="str">
        <f>LEFT(Table33[[#This Row],[Account Description ]],5)</f>
        <v/>
      </c>
      <c r="G918" s="1"/>
      <c r="H918" s="1"/>
      <c r="I918" s="20"/>
      <c r="J918" s="1"/>
      <c r="K918" s="16"/>
      <c r="L918" s="16"/>
      <c r="M918" s="17">
        <f>Table33[[#This Row],[Debet]]</f>
        <v>0</v>
      </c>
      <c r="T918"/>
    </row>
    <row r="919" spans="1:20" x14ac:dyDescent="0.25">
      <c r="A919" s="11"/>
      <c r="B919" s="1"/>
      <c r="C919" s="13"/>
      <c r="D919" s="23"/>
      <c r="E919" s="23"/>
      <c r="F919" s="14" t="str">
        <f>LEFT(Table33[[#This Row],[Account Description ]],5)</f>
        <v/>
      </c>
      <c r="G919" s="1"/>
      <c r="H919" s="1"/>
      <c r="I919" s="20"/>
      <c r="J919" s="1"/>
      <c r="K919" s="16"/>
      <c r="L919" s="16"/>
      <c r="M919" s="17">
        <f>Table33[[#This Row],[Debet]]</f>
        <v>0</v>
      </c>
      <c r="O919" s="3" t="s">
        <v>463</v>
      </c>
      <c r="P919" s="3" t="s">
        <v>464</v>
      </c>
      <c r="Q919" s="3" t="s">
        <v>465</v>
      </c>
      <c r="T919"/>
    </row>
    <row r="920" spans="1:20" x14ac:dyDescent="0.25">
      <c r="A920" s="11"/>
      <c r="B920" s="1"/>
      <c r="C920" s="13"/>
      <c r="D920" s="23"/>
      <c r="E920" s="23"/>
      <c r="F920" s="14" t="str">
        <f>LEFT(Table33[[#This Row],[Account Description ]],5)</f>
        <v/>
      </c>
      <c r="G920" s="1"/>
      <c r="H920" s="1"/>
      <c r="I920" s="20"/>
      <c r="J920" s="1"/>
      <c r="K920" s="16"/>
      <c r="L920" s="16"/>
      <c r="M920" s="17">
        <f>Table33[[#This Row],[Debet]]</f>
        <v>0</v>
      </c>
      <c r="N920" s="2">
        <f>+SUM(O920:Q920)</f>
        <v>9749700</v>
      </c>
      <c r="O920" s="3">
        <v>7250000</v>
      </c>
      <c r="P920" s="3">
        <v>700000</v>
      </c>
      <c r="Q920" s="3">
        <v>1799700</v>
      </c>
      <c r="T920"/>
    </row>
    <row r="921" spans="1:20" x14ac:dyDescent="0.25">
      <c r="A921" s="11"/>
      <c r="B921" s="1"/>
      <c r="C921" s="13"/>
      <c r="D921" s="23"/>
      <c r="E921" s="23"/>
      <c r="F921" s="14" t="str">
        <f>LEFT(Table33[[#This Row],[Account Description ]],5)</f>
        <v/>
      </c>
      <c r="G921" s="1"/>
      <c r="H921" s="1"/>
      <c r="I921" s="20"/>
      <c r="J921" s="1"/>
      <c r="K921" s="16"/>
      <c r="L921" s="16"/>
      <c r="M921" s="17">
        <f>Table33[[#This Row],[Debet]]</f>
        <v>0</v>
      </c>
      <c r="N921" s="2">
        <f>+SUM(O921:Q921)</f>
        <v>3463600</v>
      </c>
      <c r="O921" s="3">
        <v>3070000</v>
      </c>
      <c r="Q921" s="3">
        <v>393600</v>
      </c>
      <c r="T921"/>
    </row>
    <row r="922" spans="1:20" x14ac:dyDescent="0.25">
      <c r="A922" s="11"/>
      <c r="B922" s="1"/>
      <c r="C922" s="13"/>
      <c r="D922" s="23"/>
      <c r="E922" s="23"/>
      <c r="F922" s="14" t="str">
        <f>LEFT(Table33[[#This Row],[Account Description ]],5)</f>
        <v/>
      </c>
      <c r="G922" s="1"/>
      <c r="H922" s="1"/>
      <c r="I922" s="20"/>
      <c r="J922" s="1"/>
      <c r="K922" s="16"/>
      <c r="L922" s="16"/>
      <c r="M922" s="17">
        <f>Table33[[#This Row],[Debet]]</f>
        <v>0</v>
      </c>
      <c r="N922" s="2">
        <f>+SUM(O922:Q922)</f>
        <v>2830500</v>
      </c>
      <c r="O922" s="3">
        <v>2100000</v>
      </c>
      <c r="Q922" s="3">
        <v>730500</v>
      </c>
      <c r="T922"/>
    </row>
    <row r="923" spans="1:20" x14ac:dyDescent="0.25">
      <c r="A923" s="11"/>
      <c r="B923" s="1"/>
      <c r="C923" s="13"/>
      <c r="D923" s="23"/>
      <c r="E923" s="23"/>
      <c r="F923" s="14" t="str">
        <f>LEFT(Table33[[#This Row],[Account Description ]],5)</f>
        <v/>
      </c>
      <c r="G923" s="1"/>
      <c r="H923" s="1"/>
      <c r="I923" s="20"/>
      <c r="J923" s="1"/>
      <c r="K923" s="16"/>
      <c r="L923" s="16"/>
      <c r="M923" s="17">
        <f>Table33[[#This Row],[Debet]]</f>
        <v>0</v>
      </c>
      <c r="T923"/>
    </row>
    <row r="924" spans="1:20" x14ac:dyDescent="0.25">
      <c r="A924" s="11"/>
      <c r="B924" s="1"/>
      <c r="C924" s="13"/>
      <c r="D924" s="23"/>
      <c r="E924" s="23"/>
      <c r="F924" s="14" t="str">
        <f>LEFT(Table33[[#This Row],[Account Description ]],5)</f>
        <v/>
      </c>
      <c r="G924" s="1"/>
      <c r="H924" s="1"/>
      <c r="I924" s="20"/>
      <c r="J924" s="1"/>
      <c r="K924" s="16"/>
      <c r="L924" s="16"/>
      <c r="M924" s="17">
        <f>Table33[[#This Row],[Debet]]</f>
        <v>0</v>
      </c>
      <c r="T924"/>
    </row>
    <row r="925" spans="1:20" x14ac:dyDescent="0.25">
      <c r="A925" s="11"/>
      <c r="B925" s="1"/>
      <c r="C925" s="13"/>
      <c r="D925" s="23"/>
      <c r="E925" s="23"/>
      <c r="F925" s="14" t="str">
        <f>LEFT(Table33[[#This Row],[Account Description ]],5)</f>
        <v/>
      </c>
      <c r="G925" s="1"/>
      <c r="H925" s="1"/>
      <c r="I925" s="20"/>
      <c r="J925" s="1"/>
      <c r="K925" s="16"/>
      <c r="L925" s="16"/>
      <c r="M925" s="17">
        <f>Table33[[#This Row],[Debet]]</f>
        <v>0</v>
      </c>
      <c r="T925"/>
    </row>
    <row r="926" spans="1:20" x14ac:dyDescent="0.25">
      <c r="A926" s="11"/>
      <c r="B926" s="1"/>
      <c r="C926" s="13"/>
      <c r="D926" s="23"/>
      <c r="E926" s="23"/>
      <c r="F926" s="14" t="str">
        <f>LEFT(Table33[[#This Row],[Account Description ]],5)</f>
        <v/>
      </c>
      <c r="G926" s="1"/>
      <c r="H926" s="1"/>
      <c r="I926" s="20"/>
      <c r="J926" s="1"/>
      <c r="K926" s="16"/>
      <c r="L926" s="16"/>
      <c r="M926" s="17">
        <f>Table33[[#This Row],[Debet]]</f>
        <v>0</v>
      </c>
      <c r="T926"/>
    </row>
    <row r="927" spans="1:20" x14ac:dyDescent="0.25">
      <c r="A927" s="11"/>
      <c r="B927" s="1"/>
      <c r="C927" s="13"/>
      <c r="D927" s="23"/>
      <c r="E927" s="23"/>
      <c r="F927" s="14" t="str">
        <f>LEFT(Table33[[#This Row],[Account Description ]],5)</f>
        <v/>
      </c>
      <c r="G927" s="1"/>
      <c r="H927" s="1"/>
      <c r="I927" s="20"/>
      <c r="J927" s="1"/>
      <c r="K927" s="16"/>
      <c r="L927" s="16"/>
      <c r="M927" s="17">
        <f>Table33[[#This Row],[Debet]]</f>
        <v>0</v>
      </c>
      <c r="T927"/>
    </row>
    <row r="928" spans="1:20" x14ac:dyDescent="0.25">
      <c r="A928" s="11"/>
      <c r="B928" s="1"/>
      <c r="C928" s="13"/>
      <c r="D928" s="23"/>
      <c r="E928" s="23"/>
      <c r="F928" s="14" t="str">
        <f>LEFT(Table33[[#This Row],[Account Description ]],5)</f>
        <v/>
      </c>
      <c r="G928" s="1"/>
      <c r="H928" s="1"/>
      <c r="I928" s="20"/>
      <c r="J928" s="1"/>
      <c r="K928" s="16"/>
      <c r="L928" s="16"/>
      <c r="M928" s="17">
        <f>Table33[[#This Row],[Debet]]</f>
        <v>0</v>
      </c>
      <c r="T928"/>
    </row>
    <row r="929" spans="1:20" x14ac:dyDescent="0.25">
      <c r="A929" s="11"/>
      <c r="B929" s="1"/>
      <c r="C929" s="13"/>
      <c r="D929" s="23"/>
      <c r="E929" s="23"/>
      <c r="F929" s="14" t="str">
        <f>LEFT(Table33[[#This Row],[Account Description ]],5)</f>
        <v/>
      </c>
      <c r="G929" s="1"/>
      <c r="H929" s="1"/>
      <c r="I929" s="20"/>
      <c r="J929" s="1"/>
      <c r="K929" s="16"/>
      <c r="L929" s="16"/>
      <c r="M929" s="17">
        <f>Table33[[#This Row],[Debet]]</f>
        <v>0</v>
      </c>
      <c r="T929"/>
    </row>
    <row r="930" spans="1:20" x14ac:dyDescent="0.25">
      <c r="A930" s="11"/>
      <c r="B930" s="1"/>
      <c r="C930" s="13"/>
      <c r="D930" s="23"/>
      <c r="E930" s="23"/>
      <c r="F930" s="14" t="str">
        <f>LEFT(Table33[[#This Row],[Account Description ]],5)</f>
        <v/>
      </c>
      <c r="G930" s="1"/>
      <c r="H930" s="1"/>
      <c r="I930" s="20"/>
      <c r="J930" s="1"/>
      <c r="K930" s="16"/>
      <c r="L930" s="16"/>
      <c r="M930" s="17">
        <f>Table33[[#This Row],[Debet]]</f>
        <v>0</v>
      </c>
      <c r="T930"/>
    </row>
    <row r="931" spans="1:20" x14ac:dyDescent="0.25">
      <c r="A931" s="11"/>
      <c r="B931" s="1"/>
      <c r="C931" s="13"/>
      <c r="D931" s="23"/>
      <c r="E931" s="23"/>
      <c r="F931" s="14" t="str">
        <f>LEFT(Table33[[#This Row],[Account Description ]],5)</f>
        <v/>
      </c>
      <c r="G931" s="1"/>
      <c r="H931" s="1"/>
      <c r="I931" s="20"/>
      <c r="J931" s="1"/>
      <c r="K931" s="16"/>
      <c r="L931" s="16"/>
      <c r="M931" s="17">
        <f>Table33[[#This Row],[Debet]]</f>
        <v>0</v>
      </c>
      <c r="T931"/>
    </row>
    <row r="932" spans="1:20" x14ac:dyDescent="0.25">
      <c r="A932" s="11"/>
      <c r="B932" s="1"/>
      <c r="C932" s="13"/>
      <c r="D932" s="23"/>
      <c r="E932" s="23"/>
      <c r="F932" s="14" t="str">
        <f>LEFT(Table33[[#This Row],[Account Description ]],5)</f>
        <v/>
      </c>
      <c r="G932" s="1"/>
      <c r="H932" s="1"/>
      <c r="I932" s="20"/>
      <c r="J932" s="1"/>
      <c r="K932" s="16"/>
      <c r="L932" s="16"/>
      <c r="M932" s="17">
        <f>Table33[[#This Row],[Debet]]</f>
        <v>0</v>
      </c>
      <c r="T932"/>
    </row>
    <row r="933" spans="1:20" x14ac:dyDescent="0.25">
      <c r="A933" s="11"/>
      <c r="B933" s="1"/>
      <c r="C933" s="13"/>
      <c r="D933" s="23"/>
      <c r="E933" s="23"/>
      <c r="F933" s="14" t="str">
        <f>LEFT(Table33[[#This Row],[Account Description ]],5)</f>
        <v/>
      </c>
      <c r="G933" s="1"/>
      <c r="H933" s="1"/>
      <c r="I933" s="20"/>
      <c r="J933" s="1"/>
      <c r="K933" s="16"/>
      <c r="L933" s="16"/>
      <c r="M933" s="17">
        <f>Table33[[#This Row],[Debet]]</f>
        <v>0</v>
      </c>
      <c r="T933"/>
    </row>
    <row r="934" spans="1:20" x14ac:dyDescent="0.25">
      <c r="A934" s="11"/>
      <c r="B934" s="1"/>
      <c r="C934" s="13"/>
      <c r="D934" s="23"/>
      <c r="E934" s="23"/>
      <c r="F934" s="14" t="str">
        <f>LEFT(Table33[[#This Row],[Account Description ]],5)</f>
        <v/>
      </c>
      <c r="G934" s="1"/>
      <c r="H934" s="1"/>
      <c r="I934" s="20"/>
      <c r="J934" s="1"/>
      <c r="K934" s="16"/>
      <c r="L934" s="16"/>
      <c r="M934" s="17">
        <f>Table33[[#This Row],[Debet]]</f>
        <v>0</v>
      </c>
      <c r="T934"/>
    </row>
    <row r="935" spans="1:20" x14ac:dyDescent="0.25">
      <c r="A935" s="11"/>
      <c r="B935" s="1"/>
      <c r="C935" s="13"/>
      <c r="D935" s="23"/>
      <c r="E935" s="23"/>
      <c r="F935" s="14" t="str">
        <f>LEFT(Table33[[#This Row],[Account Description ]],5)</f>
        <v/>
      </c>
      <c r="G935" s="1"/>
      <c r="H935" s="1"/>
      <c r="I935" s="20"/>
      <c r="J935" s="1"/>
      <c r="K935" s="16"/>
      <c r="L935" s="16"/>
      <c r="M935" s="17">
        <f>Table33[[#This Row],[Debet]]</f>
        <v>0</v>
      </c>
      <c r="T935"/>
    </row>
    <row r="936" spans="1:20" x14ac:dyDescent="0.25">
      <c r="A936" s="11"/>
      <c r="B936" s="1"/>
      <c r="C936" s="13"/>
      <c r="D936" s="23"/>
      <c r="E936" s="23"/>
      <c r="F936" s="14" t="str">
        <f>LEFT(Table33[[#This Row],[Account Description ]],5)</f>
        <v/>
      </c>
      <c r="G936" s="1"/>
      <c r="H936" s="1"/>
      <c r="I936" s="20"/>
      <c r="J936" s="1"/>
      <c r="K936" s="16"/>
      <c r="L936" s="16"/>
      <c r="M936" s="17">
        <f>Table33[[#This Row],[Debet]]</f>
        <v>0</v>
      </c>
      <c r="T936"/>
    </row>
    <row r="937" spans="1:20" x14ac:dyDescent="0.25">
      <c r="A937" s="11"/>
      <c r="B937" s="1"/>
      <c r="C937" s="13"/>
      <c r="D937" s="23"/>
      <c r="E937" s="23"/>
      <c r="F937" s="14" t="str">
        <f>LEFT(Table33[[#This Row],[Account Description ]],5)</f>
        <v/>
      </c>
      <c r="G937" s="1"/>
      <c r="H937" s="1"/>
      <c r="I937" s="20"/>
      <c r="J937" s="1"/>
      <c r="K937" s="16"/>
      <c r="L937" s="16"/>
      <c r="M937" s="17">
        <f>Table33[[#This Row],[Debet]]</f>
        <v>0</v>
      </c>
      <c r="T937"/>
    </row>
    <row r="938" spans="1:20" x14ac:dyDescent="0.25">
      <c r="A938" s="11"/>
      <c r="B938" s="1"/>
      <c r="C938" s="13"/>
      <c r="D938" s="23"/>
      <c r="E938" s="23"/>
      <c r="F938" s="14" t="str">
        <f>LEFT(Table33[[#This Row],[Account Description ]],5)</f>
        <v/>
      </c>
      <c r="G938" s="1"/>
      <c r="H938" s="1"/>
      <c r="I938" s="20"/>
      <c r="J938" s="1"/>
      <c r="K938" s="16"/>
      <c r="L938" s="16"/>
      <c r="M938" s="17">
        <f>Table33[[#This Row],[Debet]]</f>
        <v>0</v>
      </c>
      <c r="T938"/>
    </row>
    <row r="939" spans="1:20" x14ac:dyDescent="0.25">
      <c r="A939" s="11"/>
      <c r="B939" s="1"/>
      <c r="C939" s="13"/>
      <c r="D939" s="23"/>
      <c r="E939" s="23"/>
      <c r="F939" s="14" t="str">
        <f>LEFT(Table33[[#This Row],[Account Description ]],5)</f>
        <v/>
      </c>
      <c r="G939" s="1"/>
      <c r="H939" s="1"/>
      <c r="I939" s="20"/>
      <c r="J939" s="1"/>
      <c r="K939" s="16"/>
      <c r="L939" s="16"/>
      <c r="M939" s="17">
        <f>Table33[[#This Row],[Debet]]</f>
        <v>0</v>
      </c>
      <c r="T939"/>
    </row>
    <row r="940" spans="1:20" x14ac:dyDescent="0.25">
      <c r="A940" s="11"/>
      <c r="B940" s="1"/>
      <c r="C940" s="13"/>
      <c r="D940" s="23"/>
      <c r="E940" s="23"/>
      <c r="F940" s="14" t="str">
        <f>LEFT(Table33[[#This Row],[Account Description ]],5)</f>
        <v/>
      </c>
      <c r="G940" s="1"/>
      <c r="H940" s="1"/>
      <c r="I940" s="20"/>
      <c r="J940" s="1"/>
      <c r="K940" s="16"/>
      <c r="L940" s="16"/>
      <c r="M940" s="17">
        <f>Table33[[#This Row],[Debet]]</f>
        <v>0</v>
      </c>
      <c r="T940"/>
    </row>
    <row r="941" spans="1:20" x14ac:dyDescent="0.25">
      <c r="A941" s="11"/>
      <c r="B941" s="1"/>
      <c r="C941" s="13"/>
      <c r="D941" s="23"/>
      <c r="E941" s="23"/>
      <c r="F941" s="14" t="str">
        <f>LEFT(Table33[[#This Row],[Account Description ]],5)</f>
        <v/>
      </c>
      <c r="G941" s="1"/>
      <c r="H941" s="1"/>
      <c r="I941" s="20"/>
      <c r="J941" s="1"/>
      <c r="K941" s="16"/>
      <c r="L941" s="16"/>
      <c r="M941" s="17">
        <f>Table33[[#This Row],[Debet]]</f>
        <v>0</v>
      </c>
      <c r="T941"/>
    </row>
    <row r="942" spans="1:20" x14ac:dyDescent="0.25">
      <c r="A942" s="11"/>
      <c r="B942" s="1"/>
      <c r="C942" s="13"/>
      <c r="D942" s="23"/>
      <c r="E942" s="23"/>
      <c r="F942" s="14" t="str">
        <f>LEFT(Table33[[#This Row],[Account Description ]],5)</f>
        <v/>
      </c>
      <c r="G942" s="1"/>
      <c r="H942" s="1"/>
      <c r="I942" s="20"/>
      <c r="J942" s="1"/>
      <c r="K942" s="16"/>
      <c r="L942" s="16"/>
      <c r="M942" s="17">
        <f>Table33[[#This Row],[Debet]]</f>
        <v>0</v>
      </c>
      <c r="T942"/>
    </row>
    <row r="943" spans="1:20" x14ac:dyDescent="0.25">
      <c r="A943" s="11"/>
      <c r="B943" s="1"/>
      <c r="C943" s="13"/>
      <c r="D943" s="23"/>
      <c r="E943" s="23"/>
      <c r="F943" s="14" t="str">
        <f>LEFT(Table33[[#This Row],[Account Description ]],5)</f>
        <v/>
      </c>
      <c r="G943" s="1"/>
      <c r="H943" s="1"/>
      <c r="I943" s="20"/>
      <c r="J943" s="1"/>
      <c r="K943" s="16"/>
      <c r="L943" s="16"/>
      <c r="M943" s="17">
        <f>Table33[[#This Row],[Debet]]</f>
        <v>0</v>
      </c>
      <c r="T943"/>
    </row>
    <row r="944" spans="1:20" x14ac:dyDescent="0.25">
      <c r="A944" s="11"/>
      <c r="B944" s="1"/>
      <c r="C944" s="13"/>
      <c r="D944" s="23"/>
      <c r="E944" s="23"/>
      <c r="F944" s="14" t="str">
        <f>LEFT(Table33[[#This Row],[Account Description ]],5)</f>
        <v/>
      </c>
      <c r="G944" s="1"/>
      <c r="H944" s="1"/>
      <c r="I944" s="20"/>
      <c r="J944" s="1"/>
      <c r="K944" s="16"/>
      <c r="L944" s="16"/>
      <c r="M944" s="17">
        <f>Table33[[#This Row],[Debet]]</f>
        <v>0</v>
      </c>
      <c r="T944"/>
    </row>
    <row r="945" spans="1:20" x14ac:dyDescent="0.25">
      <c r="A945" s="11"/>
      <c r="B945" s="1"/>
      <c r="C945" s="13"/>
      <c r="D945" s="23"/>
      <c r="E945" s="23"/>
      <c r="F945" s="14" t="str">
        <f>LEFT(Table33[[#This Row],[Account Description ]],5)</f>
        <v/>
      </c>
      <c r="G945" s="1"/>
      <c r="H945" s="1"/>
      <c r="I945" s="20"/>
      <c r="J945" s="1"/>
      <c r="K945" s="16"/>
      <c r="L945" s="16"/>
      <c r="M945" s="17">
        <f>Table33[[#This Row],[Debet]]</f>
        <v>0</v>
      </c>
      <c r="T945"/>
    </row>
    <row r="946" spans="1:20" x14ac:dyDescent="0.25">
      <c r="A946" s="11"/>
      <c r="B946" s="1"/>
      <c r="C946" s="13"/>
      <c r="D946" s="23"/>
      <c r="E946" s="23"/>
      <c r="F946" s="14" t="str">
        <f>LEFT(Table33[[#This Row],[Account Description ]],5)</f>
        <v/>
      </c>
      <c r="G946" s="1"/>
      <c r="H946" s="1"/>
      <c r="I946" s="20"/>
      <c r="J946" s="1"/>
      <c r="K946" s="16"/>
      <c r="L946" s="16"/>
      <c r="M946" s="17">
        <f>Table33[[#This Row],[Debet]]</f>
        <v>0</v>
      </c>
      <c r="O946" s="3" t="s">
        <v>452</v>
      </c>
      <c r="T946"/>
    </row>
    <row r="947" spans="1:20" x14ac:dyDescent="0.25">
      <c r="A947" s="11"/>
      <c r="B947" s="1"/>
      <c r="C947" s="13"/>
      <c r="D947" s="23"/>
      <c r="E947" s="23"/>
      <c r="F947" s="14" t="str">
        <f>LEFT(Table33[[#This Row],[Account Description ]],5)</f>
        <v/>
      </c>
      <c r="G947" s="1"/>
      <c r="H947" s="1"/>
      <c r="I947" s="20"/>
      <c r="J947" s="1"/>
      <c r="K947" s="16"/>
      <c r="L947" s="16"/>
      <c r="M947" s="17">
        <f>Table33[[#This Row],[Debet]]</f>
        <v>0</v>
      </c>
      <c r="O947" s="3">
        <v>450000</v>
      </c>
      <c r="T947"/>
    </row>
    <row r="948" spans="1:20" x14ac:dyDescent="0.25">
      <c r="A948" s="11"/>
      <c r="B948" s="1"/>
      <c r="C948" s="13"/>
      <c r="D948" s="23"/>
      <c r="E948" s="23"/>
      <c r="F948" s="14" t="str">
        <f>LEFT(Table33[[#This Row],[Account Description ]],5)</f>
        <v/>
      </c>
      <c r="G948" s="1"/>
      <c r="H948" s="1"/>
      <c r="I948" s="20"/>
      <c r="J948" s="1"/>
      <c r="K948" s="16"/>
      <c r="L948" s="16"/>
      <c r="M948" s="17">
        <f>Table33[[#This Row],[Debet]]</f>
        <v>0</v>
      </c>
      <c r="T948"/>
    </row>
    <row r="949" spans="1:20" x14ac:dyDescent="0.25">
      <c r="A949" s="11"/>
      <c r="B949" s="1"/>
      <c r="C949" s="13"/>
      <c r="D949" s="23"/>
      <c r="E949" s="23"/>
      <c r="F949" s="14" t="str">
        <f>LEFT(Table33[[#This Row],[Account Description ]],5)</f>
        <v/>
      </c>
      <c r="G949" s="1"/>
      <c r="H949" s="1"/>
      <c r="I949" s="20"/>
      <c r="J949" s="1"/>
      <c r="K949" s="16"/>
      <c r="L949" s="16"/>
      <c r="M949" s="17">
        <f>Table33[[#This Row],[Debet]]</f>
        <v>0</v>
      </c>
      <c r="T949"/>
    </row>
    <row r="950" spans="1:20" x14ac:dyDescent="0.25">
      <c r="A950" s="11"/>
      <c r="B950" s="1"/>
      <c r="C950" s="13"/>
      <c r="D950" s="23"/>
      <c r="E950" s="23"/>
      <c r="F950" s="14" t="str">
        <f>LEFT(Table33[[#This Row],[Account Description ]],5)</f>
        <v/>
      </c>
      <c r="G950" s="1"/>
      <c r="H950" s="1"/>
      <c r="I950" s="20"/>
      <c r="J950" s="1"/>
      <c r="K950" s="16"/>
      <c r="L950" s="16"/>
      <c r="M950" s="17">
        <f>Table33[[#This Row],[Debet]]</f>
        <v>0</v>
      </c>
      <c r="T950"/>
    </row>
    <row r="951" spans="1:20" x14ac:dyDescent="0.25">
      <c r="A951" s="11"/>
      <c r="B951" s="1"/>
      <c r="C951" s="13"/>
      <c r="D951" s="23"/>
      <c r="E951" s="23"/>
      <c r="F951" s="14" t="str">
        <f>LEFT(Table33[[#This Row],[Account Description ]],5)</f>
        <v/>
      </c>
      <c r="G951" s="1"/>
      <c r="H951" s="1"/>
      <c r="I951" s="20"/>
      <c r="J951" s="1"/>
      <c r="K951" s="16"/>
      <c r="L951" s="16"/>
      <c r="M951" s="17">
        <f>Table33[[#This Row],[Debet]]</f>
        <v>0</v>
      </c>
      <c r="T951"/>
    </row>
    <row r="952" spans="1:20" x14ac:dyDescent="0.25">
      <c r="A952" s="11"/>
      <c r="B952" s="1"/>
      <c r="C952" s="13"/>
      <c r="D952" s="23"/>
      <c r="E952" s="23"/>
      <c r="F952" s="14" t="str">
        <f>LEFT(Table33[[#This Row],[Account Description ]],5)</f>
        <v/>
      </c>
      <c r="G952" s="1"/>
      <c r="H952" s="1"/>
      <c r="I952" s="20"/>
      <c r="J952" s="1"/>
      <c r="K952" s="16"/>
      <c r="L952" s="16"/>
      <c r="M952" s="17">
        <f>Table33[[#This Row],[Debet]]</f>
        <v>0</v>
      </c>
      <c r="T952"/>
    </row>
    <row r="953" spans="1:20" x14ac:dyDescent="0.25">
      <c r="A953" s="11"/>
      <c r="B953" s="1"/>
      <c r="C953" s="13"/>
      <c r="D953" s="23"/>
      <c r="E953" s="23"/>
      <c r="F953" s="14" t="str">
        <f>LEFT(Table33[[#This Row],[Account Description ]],5)</f>
        <v/>
      </c>
      <c r="G953" s="1"/>
      <c r="H953" s="1"/>
      <c r="I953" s="20"/>
      <c r="J953" s="1"/>
      <c r="K953" s="16"/>
      <c r="L953" s="16"/>
      <c r="M953" s="17">
        <f>Table33[[#This Row],[Debet]]</f>
        <v>0</v>
      </c>
      <c r="T953"/>
    </row>
    <row r="954" spans="1:20" x14ac:dyDescent="0.25">
      <c r="A954" s="11"/>
      <c r="B954" s="1"/>
      <c r="C954" s="13"/>
      <c r="D954" s="23"/>
      <c r="E954" s="23"/>
      <c r="F954" s="14" t="str">
        <f>LEFT(Table33[[#This Row],[Account Description ]],5)</f>
        <v/>
      </c>
      <c r="G954" s="1"/>
      <c r="H954" s="1"/>
      <c r="I954" s="20"/>
      <c r="J954" s="1"/>
      <c r="K954" s="16"/>
      <c r="L954" s="16"/>
      <c r="M954" s="17">
        <f>Table33[[#This Row],[Debet]]</f>
        <v>0</v>
      </c>
      <c r="T954"/>
    </row>
    <row r="955" spans="1:20" x14ac:dyDescent="0.25">
      <c r="A955" s="11"/>
      <c r="B955" s="1"/>
      <c r="C955" s="13"/>
      <c r="D955" s="23"/>
      <c r="E955" s="23"/>
      <c r="F955" s="14" t="str">
        <f>LEFT(Table33[[#This Row],[Account Description ]],5)</f>
        <v/>
      </c>
      <c r="G955" s="1"/>
      <c r="H955" s="1"/>
      <c r="I955" s="20"/>
      <c r="J955" s="1"/>
      <c r="K955" s="16"/>
      <c r="L955" s="16"/>
      <c r="M955" s="17">
        <f>Table33[[#This Row],[Debet]]</f>
        <v>0</v>
      </c>
      <c r="T955"/>
    </row>
    <row r="956" spans="1:20" x14ac:dyDescent="0.25">
      <c r="A956" s="11"/>
      <c r="B956" s="1"/>
      <c r="C956" s="13"/>
      <c r="D956" s="23"/>
      <c r="E956" s="23"/>
      <c r="F956" s="14" t="str">
        <f>LEFT(Table33[[#This Row],[Account Description ]],5)</f>
        <v/>
      </c>
      <c r="G956" s="1"/>
      <c r="H956" s="1"/>
      <c r="I956" s="20"/>
      <c r="J956" s="1"/>
      <c r="K956" s="16"/>
      <c r="L956" s="16"/>
      <c r="M956" s="17">
        <f>Table33[[#This Row],[Debet]]</f>
        <v>0</v>
      </c>
      <c r="T956"/>
    </row>
    <row r="957" spans="1:20" x14ac:dyDescent="0.25">
      <c r="A957" s="11"/>
      <c r="B957" s="1"/>
      <c r="C957" s="13"/>
      <c r="D957" s="23"/>
      <c r="E957" s="23"/>
      <c r="F957" s="14" t="str">
        <f>LEFT(Table33[[#This Row],[Account Description ]],5)</f>
        <v/>
      </c>
      <c r="G957" s="1"/>
      <c r="H957" s="1"/>
      <c r="I957" s="20"/>
      <c r="J957" s="1"/>
      <c r="K957" s="16"/>
      <c r="L957" s="16"/>
      <c r="M957" s="17">
        <f>Table33[[#This Row],[Debet]]</f>
        <v>0</v>
      </c>
      <c r="T957"/>
    </row>
    <row r="958" spans="1:20" x14ac:dyDescent="0.25">
      <c r="A958" s="11"/>
      <c r="B958" s="1"/>
      <c r="C958" s="13"/>
      <c r="D958" s="23"/>
      <c r="E958" s="23"/>
      <c r="F958" s="14" t="str">
        <f>LEFT(Table33[[#This Row],[Account Description ]],5)</f>
        <v/>
      </c>
      <c r="G958" s="1"/>
      <c r="H958" s="1"/>
      <c r="I958" s="20"/>
      <c r="J958" s="1"/>
      <c r="K958" s="16"/>
      <c r="L958" s="16"/>
      <c r="M958" s="17">
        <f>Table33[[#This Row],[Debet]]</f>
        <v>0</v>
      </c>
      <c r="T958"/>
    </row>
    <row r="959" spans="1:20" x14ac:dyDescent="0.25">
      <c r="A959" s="11"/>
      <c r="B959" s="1"/>
      <c r="C959" s="13"/>
      <c r="D959" s="23"/>
      <c r="E959" s="23"/>
      <c r="F959" s="14" t="str">
        <f>LEFT(Table33[[#This Row],[Account Description ]],5)</f>
        <v/>
      </c>
      <c r="G959" s="1"/>
      <c r="H959" s="1"/>
      <c r="I959" s="20"/>
      <c r="J959" s="1"/>
      <c r="K959" s="16"/>
      <c r="L959" s="16"/>
      <c r="M959" s="17">
        <f>Table33[[#This Row],[Debet]]</f>
        <v>0</v>
      </c>
      <c r="T959"/>
    </row>
    <row r="960" spans="1:20" x14ac:dyDescent="0.25">
      <c r="A960" s="11"/>
      <c r="B960" s="1"/>
      <c r="C960" s="13"/>
      <c r="D960" s="23"/>
      <c r="E960" s="23"/>
      <c r="F960" s="14" t="str">
        <f>LEFT(Table33[[#This Row],[Account Description ]],5)</f>
        <v/>
      </c>
      <c r="G960" s="1"/>
      <c r="H960" s="1"/>
      <c r="I960" s="20"/>
      <c r="J960" s="1"/>
      <c r="K960" s="16"/>
      <c r="L960" s="16"/>
      <c r="M960" s="17">
        <f>Table33[[#This Row],[Debet]]</f>
        <v>0</v>
      </c>
      <c r="T960"/>
    </row>
    <row r="961" spans="1:20" x14ac:dyDescent="0.25">
      <c r="A961" s="11"/>
      <c r="B961" s="1"/>
      <c r="C961" s="13"/>
      <c r="D961" s="23"/>
      <c r="E961" s="23"/>
      <c r="F961" s="14" t="str">
        <f>LEFT(Table33[[#This Row],[Account Description ]],5)</f>
        <v/>
      </c>
      <c r="G961" s="1"/>
      <c r="H961" s="1"/>
      <c r="I961" s="20"/>
      <c r="J961" s="1"/>
      <c r="K961" s="16"/>
      <c r="L961" s="16"/>
      <c r="M961" s="17">
        <f>Table33[[#This Row],[Debet]]</f>
        <v>0</v>
      </c>
      <c r="T961"/>
    </row>
    <row r="962" spans="1:20" x14ac:dyDescent="0.25">
      <c r="A962" s="11"/>
      <c r="B962" s="1"/>
      <c r="C962" s="13"/>
      <c r="D962" s="23"/>
      <c r="E962" s="23"/>
      <c r="F962" s="14" t="str">
        <f>LEFT(Table33[[#This Row],[Account Description ]],5)</f>
        <v/>
      </c>
      <c r="G962" s="1"/>
      <c r="H962" s="1"/>
      <c r="I962" s="20"/>
      <c r="J962" s="1"/>
      <c r="K962" s="16"/>
      <c r="L962" s="16"/>
      <c r="M962" s="17">
        <f>Table33[[#This Row],[Debet]]</f>
        <v>0</v>
      </c>
      <c r="T962"/>
    </row>
    <row r="963" spans="1:20" x14ac:dyDescent="0.25">
      <c r="A963" s="11"/>
      <c r="B963" s="1"/>
      <c r="C963" s="13"/>
      <c r="D963" s="23"/>
      <c r="E963" s="23"/>
      <c r="F963" s="14" t="str">
        <f>LEFT(Table33[[#This Row],[Account Description ]],5)</f>
        <v/>
      </c>
      <c r="G963" s="1"/>
      <c r="H963" s="1"/>
      <c r="I963" s="20"/>
      <c r="J963" s="1"/>
      <c r="K963" s="16"/>
      <c r="L963" s="16"/>
      <c r="M963" s="17">
        <f>Table33[[#This Row],[Debet]]</f>
        <v>0</v>
      </c>
      <c r="T963"/>
    </row>
    <row r="964" spans="1:20" x14ac:dyDescent="0.25">
      <c r="A964" s="11"/>
      <c r="B964" s="1"/>
      <c r="C964" s="13"/>
      <c r="D964" s="23"/>
      <c r="E964" s="23"/>
      <c r="F964" s="14" t="str">
        <f>LEFT(Table33[[#This Row],[Account Description ]],5)</f>
        <v/>
      </c>
      <c r="G964" s="1"/>
      <c r="H964" s="1"/>
      <c r="I964" s="20"/>
      <c r="J964" s="1"/>
      <c r="K964" s="16"/>
      <c r="L964" s="16"/>
      <c r="M964" s="17">
        <f>Table33[[#This Row],[Debet]]</f>
        <v>0</v>
      </c>
      <c r="T964"/>
    </row>
    <row r="965" spans="1:20" x14ac:dyDescent="0.25">
      <c r="A965" s="11"/>
      <c r="B965" s="1"/>
      <c r="C965" s="13"/>
      <c r="D965" s="23"/>
      <c r="E965" s="23"/>
      <c r="F965" s="14" t="str">
        <f>LEFT(Table33[[#This Row],[Account Description ]],5)</f>
        <v/>
      </c>
      <c r="G965" s="1"/>
      <c r="H965" s="1"/>
      <c r="I965" s="20"/>
      <c r="J965" s="1"/>
      <c r="K965" s="16"/>
      <c r="L965" s="16"/>
      <c r="M965" s="17">
        <f>Table33[[#This Row],[Debet]]</f>
        <v>0</v>
      </c>
      <c r="T965"/>
    </row>
    <row r="966" spans="1:20" x14ac:dyDescent="0.25">
      <c r="A966" s="11"/>
      <c r="B966" s="1"/>
      <c r="C966" s="13"/>
      <c r="D966" s="23"/>
      <c r="E966" s="23"/>
      <c r="F966" s="14" t="str">
        <f>LEFT(Table33[[#This Row],[Account Description ]],5)</f>
        <v/>
      </c>
      <c r="G966" s="1"/>
      <c r="H966" s="1"/>
      <c r="I966" s="20"/>
      <c r="J966" s="1"/>
      <c r="K966" s="16"/>
      <c r="L966" s="16"/>
      <c r="M966" s="17">
        <f>Table33[[#This Row],[Debet]]</f>
        <v>0</v>
      </c>
      <c r="T966"/>
    </row>
    <row r="967" spans="1:20" x14ac:dyDescent="0.25">
      <c r="A967" s="11"/>
      <c r="B967" s="1"/>
      <c r="C967" s="13"/>
      <c r="D967" s="23"/>
      <c r="E967" s="23"/>
      <c r="F967" s="14" t="str">
        <f>LEFT(Table33[[#This Row],[Account Description ]],5)</f>
        <v/>
      </c>
      <c r="G967" s="1"/>
      <c r="H967" s="1"/>
      <c r="I967" s="20"/>
      <c r="J967" s="1"/>
      <c r="K967" s="16"/>
      <c r="L967" s="16"/>
      <c r="M967" s="17">
        <f>Table33[[#This Row],[Debet]]</f>
        <v>0</v>
      </c>
      <c r="T967"/>
    </row>
    <row r="968" spans="1:20" x14ac:dyDescent="0.25">
      <c r="A968" s="11"/>
      <c r="B968" s="1"/>
      <c r="C968" s="13"/>
      <c r="D968" s="23"/>
      <c r="E968" s="23"/>
      <c r="F968" s="14" t="str">
        <f>LEFT(Table33[[#This Row],[Account Description ]],5)</f>
        <v/>
      </c>
      <c r="G968" s="1"/>
      <c r="H968" s="1"/>
      <c r="I968" s="20"/>
      <c r="J968" s="1"/>
      <c r="K968" s="16"/>
      <c r="L968" s="16"/>
      <c r="M968" s="17">
        <f>Table33[[#This Row],[Debet]]</f>
        <v>0</v>
      </c>
      <c r="T968"/>
    </row>
    <row r="969" spans="1:20" x14ac:dyDescent="0.25">
      <c r="A969" s="11"/>
      <c r="B969" s="1"/>
      <c r="C969" s="13"/>
      <c r="D969" s="23"/>
      <c r="E969" s="23"/>
      <c r="F969" s="14" t="str">
        <f>LEFT(Table33[[#This Row],[Account Description ]],5)</f>
        <v/>
      </c>
      <c r="G969" s="1"/>
      <c r="H969" s="1"/>
      <c r="I969" s="20"/>
      <c r="J969" s="1"/>
      <c r="K969" s="16"/>
      <c r="L969" s="16"/>
      <c r="M969" s="17">
        <f>Table33[[#This Row],[Debet]]</f>
        <v>0</v>
      </c>
      <c r="T969"/>
    </row>
    <row r="970" spans="1:20" x14ac:dyDescent="0.25">
      <c r="A970" s="11"/>
      <c r="B970" s="1"/>
      <c r="C970" s="13"/>
      <c r="D970" s="23"/>
      <c r="E970" s="23"/>
      <c r="F970" s="14" t="str">
        <f>LEFT(Table33[[#This Row],[Account Description ]],5)</f>
        <v/>
      </c>
      <c r="G970" s="1"/>
      <c r="H970" s="1"/>
      <c r="I970" s="20"/>
      <c r="J970" s="1"/>
      <c r="K970" s="16"/>
      <c r="L970" s="16"/>
      <c r="M970" s="17">
        <f>Table33[[#This Row],[Debet]]</f>
        <v>0</v>
      </c>
      <c r="T970"/>
    </row>
    <row r="971" spans="1:20" x14ac:dyDescent="0.25">
      <c r="A971" s="11"/>
      <c r="B971" s="1"/>
      <c r="C971" s="13"/>
      <c r="D971" s="23"/>
      <c r="E971" s="23"/>
      <c r="F971" s="14" t="str">
        <f>LEFT(Table33[[#This Row],[Account Description ]],5)</f>
        <v/>
      </c>
      <c r="G971" s="1"/>
      <c r="H971" s="1"/>
      <c r="I971" s="20"/>
      <c r="J971" s="1"/>
      <c r="K971" s="16"/>
      <c r="L971" s="16"/>
      <c r="M971" s="17">
        <f>Table33[[#This Row],[Debet]]</f>
        <v>0</v>
      </c>
      <c r="T971"/>
    </row>
    <row r="972" spans="1:20" x14ac:dyDescent="0.25">
      <c r="A972" s="11"/>
      <c r="B972" s="1"/>
      <c r="C972" s="13"/>
      <c r="D972" s="23"/>
      <c r="E972" s="23"/>
      <c r="F972" s="14" t="str">
        <f>LEFT(Table33[[#This Row],[Account Description ]],5)</f>
        <v/>
      </c>
      <c r="G972" s="1"/>
      <c r="H972" s="1"/>
      <c r="I972" s="20"/>
      <c r="J972" s="1"/>
      <c r="K972" s="16"/>
      <c r="L972" s="16"/>
      <c r="M972" s="17">
        <f>Table33[[#This Row],[Debet]]</f>
        <v>0</v>
      </c>
      <c r="T972"/>
    </row>
    <row r="973" spans="1:20" x14ac:dyDescent="0.25">
      <c r="A973" s="11"/>
      <c r="B973" s="1"/>
      <c r="C973" s="13"/>
      <c r="D973" s="23"/>
      <c r="E973" s="23"/>
      <c r="F973" s="14" t="str">
        <f>LEFT(Table33[[#This Row],[Account Description ]],5)</f>
        <v/>
      </c>
      <c r="G973" s="1"/>
      <c r="H973" s="1"/>
      <c r="I973" s="20"/>
      <c r="J973" s="1"/>
      <c r="K973" s="16"/>
      <c r="L973" s="16"/>
      <c r="M973" s="17">
        <f>Table33[[#This Row],[Debet]]</f>
        <v>0</v>
      </c>
      <c r="T973"/>
    </row>
    <row r="974" spans="1:20" x14ac:dyDescent="0.25">
      <c r="A974" s="11"/>
      <c r="B974" s="1"/>
      <c r="C974" s="13"/>
      <c r="D974" s="23"/>
      <c r="E974" s="23"/>
      <c r="F974" s="14" t="str">
        <f>LEFT(Table33[[#This Row],[Account Description ]],5)</f>
        <v/>
      </c>
      <c r="G974" s="1"/>
      <c r="H974" s="1"/>
      <c r="I974" s="20"/>
      <c r="J974" s="1"/>
      <c r="K974" s="16"/>
      <c r="L974" s="16"/>
      <c r="M974" s="17">
        <f>Table33[[#This Row],[Debet]]</f>
        <v>0</v>
      </c>
      <c r="T974"/>
    </row>
    <row r="975" spans="1:20" x14ac:dyDescent="0.25">
      <c r="A975" s="11"/>
      <c r="B975" s="1"/>
      <c r="C975" s="13"/>
      <c r="D975" s="23"/>
      <c r="E975" s="23"/>
      <c r="F975" s="14" t="str">
        <f>LEFT(Table33[[#This Row],[Account Description ]],5)</f>
        <v/>
      </c>
      <c r="G975" s="1"/>
      <c r="H975" s="1"/>
      <c r="I975" s="20"/>
      <c r="J975" s="1"/>
      <c r="K975" s="16"/>
      <c r="L975" s="16"/>
      <c r="M975" s="17">
        <f>Table33[[#This Row],[Debet]]</f>
        <v>0</v>
      </c>
      <c r="T975"/>
    </row>
    <row r="976" spans="1:20" x14ac:dyDescent="0.25">
      <c r="A976" s="11"/>
      <c r="B976" s="1"/>
      <c r="C976" s="13"/>
      <c r="D976" s="23"/>
      <c r="E976" s="23"/>
      <c r="F976" s="14" t="str">
        <f>LEFT(Table33[[#This Row],[Account Description ]],5)</f>
        <v/>
      </c>
      <c r="G976" s="1"/>
      <c r="H976" s="1"/>
      <c r="I976" s="20"/>
      <c r="J976" s="1"/>
      <c r="K976" s="16"/>
      <c r="L976" s="16"/>
      <c r="M976" s="17">
        <f>Table33[[#This Row],[Debet]]</f>
        <v>0</v>
      </c>
      <c r="N976" s="2">
        <v>3200000</v>
      </c>
      <c r="O976" s="3">
        <v>1920000</v>
      </c>
      <c r="T976"/>
    </row>
    <row r="977" spans="1:20" x14ac:dyDescent="0.25">
      <c r="A977" s="11"/>
      <c r="B977" s="1"/>
      <c r="C977" s="13"/>
      <c r="D977" s="23"/>
      <c r="E977" s="23"/>
      <c r="F977" s="14" t="str">
        <f>LEFT(Table33[[#This Row],[Account Description ]],5)</f>
        <v/>
      </c>
      <c r="G977" s="1"/>
      <c r="H977" s="1"/>
      <c r="I977" s="20"/>
      <c r="J977" s="1"/>
      <c r="K977" s="16"/>
      <c r="L977" s="16"/>
      <c r="M977" s="17">
        <f>Table33[[#This Row],[Debet]]</f>
        <v>0</v>
      </c>
      <c r="T977"/>
    </row>
    <row r="978" spans="1:20" x14ac:dyDescent="0.25">
      <c r="A978" s="11"/>
      <c r="B978" s="1"/>
      <c r="C978" s="13"/>
      <c r="D978" s="23"/>
      <c r="E978" s="23"/>
      <c r="F978" s="14" t="str">
        <f>LEFT(Table33[[#This Row],[Account Description ]],5)</f>
        <v/>
      </c>
      <c r="G978" s="1"/>
      <c r="H978" s="1"/>
      <c r="I978" s="20"/>
      <c r="J978" s="1"/>
      <c r="K978" s="16"/>
      <c r="L978" s="16"/>
      <c r="M978" s="17">
        <f>Table33[[#This Row],[Debet]]</f>
        <v>0</v>
      </c>
      <c r="T978"/>
    </row>
    <row r="979" spans="1:20" x14ac:dyDescent="0.25">
      <c r="A979" s="11"/>
      <c r="B979" s="1"/>
      <c r="C979" s="13"/>
      <c r="D979" s="23"/>
      <c r="E979" s="23"/>
      <c r="F979" s="14" t="str">
        <f>LEFT(Table33[[#This Row],[Account Description ]],5)</f>
        <v/>
      </c>
      <c r="G979" s="1"/>
      <c r="H979" s="1"/>
      <c r="I979" s="20"/>
      <c r="J979" s="1"/>
      <c r="K979" s="16"/>
      <c r="L979" s="16"/>
      <c r="M979" s="17">
        <f>Table33[[#This Row],[Debet]]</f>
        <v>0</v>
      </c>
      <c r="T979"/>
    </row>
    <row r="980" spans="1:20" x14ac:dyDescent="0.25">
      <c r="A980" s="11"/>
      <c r="B980" s="1"/>
      <c r="C980" s="13"/>
      <c r="D980" s="23"/>
      <c r="E980" s="23"/>
      <c r="F980" s="14" t="str">
        <f>LEFT(Table33[[#This Row],[Account Description ]],5)</f>
        <v/>
      </c>
      <c r="G980" s="1"/>
      <c r="H980" s="1"/>
      <c r="I980" s="20"/>
      <c r="J980" s="1"/>
      <c r="K980" s="16"/>
      <c r="L980" s="16"/>
      <c r="M980" s="17">
        <f>Table33[[#This Row],[Debet]]</f>
        <v>0</v>
      </c>
      <c r="T980"/>
    </row>
    <row r="981" spans="1:20" x14ac:dyDescent="0.25">
      <c r="A981" s="11"/>
      <c r="B981" s="1"/>
      <c r="C981" s="13"/>
      <c r="D981" s="23"/>
      <c r="E981" s="23"/>
      <c r="F981" s="14" t="str">
        <f>LEFT(Table33[[#This Row],[Account Description ]],5)</f>
        <v/>
      </c>
      <c r="G981" s="1"/>
      <c r="H981" s="1"/>
      <c r="I981" s="20"/>
      <c r="J981" s="1"/>
      <c r="K981" s="16"/>
      <c r="L981" s="16"/>
      <c r="M981" s="17">
        <f>Table33[[#This Row],[Debet]]</f>
        <v>0</v>
      </c>
      <c r="T981"/>
    </row>
    <row r="982" spans="1:20" x14ac:dyDescent="0.25">
      <c r="A982" s="11"/>
      <c r="B982" s="1"/>
      <c r="C982" s="13"/>
      <c r="D982" s="23"/>
      <c r="E982" s="23"/>
      <c r="F982" s="14" t="str">
        <f>LEFT(Table33[[#This Row],[Account Description ]],5)</f>
        <v/>
      </c>
      <c r="G982" s="1"/>
      <c r="H982" s="1"/>
      <c r="I982" s="20"/>
      <c r="J982" s="1"/>
      <c r="K982" s="16"/>
      <c r="L982" s="16"/>
      <c r="M982" s="17">
        <f>Table33[[#This Row],[Debet]]</f>
        <v>0</v>
      </c>
      <c r="T982"/>
    </row>
    <row r="983" spans="1:20" x14ac:dyDescent="0.25">
      <c r="A983" s="11"/>
      <c r="B983" s="1"/>
      <c r="C983" s="13"/>
      <c r="D983" s="23"/>
      <c r="E983" s="23"/>
      <c r="F983" s="14" t="str">
        <f>LEFT(Table33[[#This Row],[Account Description ]],5)</f>
        <v/>
      </c>
      <c r="G983" s="1"/>
      <c r="H983" s="1"/>
      <c r="I983" s="20"/>
      <c r="J983" s="1"/>
      <c r="K983" s="16"/>
      <c r="L983" s="16"/>
      <c r="M983" s="17">
        <f>Table33[[#This Row],[Debet]]</f>
        <v>0</v>
      </c>
      <c r="N983" s="2">
        <v>2250000</v>
      </c>
      <c r="O983" s="3">
        <v>42000</v>
      </c>
      <c r="T983"/>
    </row>
    <row r="984" spans="1:20" x14ac:dyDescent="0.25">
      <c r="A984" s="11"/>
      <c r="B984" s="1"/>
      <c r="C984" s="13"/>
      <c r="D984" s="23"/>
      <c r="E984" s="23"/>
      <c r="F984" s="14" t="str">
        <f>LEFT(Table33[[#This Row],[Account Description ]],5)</f>
        <v/>
      </c>
      <c r="G984" s="1"/>
      <c r="H984" s="1"/>
      <c r="I984" s="20"/>
      <c r="J984" s="1"/>
      <c r="K984" s="16"/>
      <c r="L984" s="16"/>
      <c r="M984" s="17">
        <f>Table33[[#This Row],[Debet]]</f>
        <v>0</v>
      </c>
      <c r="T984"/>
    </row>
    <row r="985" spans="1:20" x14ac:dyDescent="0.25">
      <c r="A985" s="11"/>
      <c r="B985" s="1"/>
      <c r="C985" s="13"/>
      <c r="D985" s="23"/>
      <c r="E985" s="23"/>
      <c r="F985" s="14" t="str">
        <f>LEFT(Table33[[#This Row],[Account Description ]],5)</f>
        <v/>
      </c>
      <c r="G985" s="1"/>
      <c r="H985" s="1"/>
      <c r="I985" s="20"/>
      <c r="J985" s="1"/>
      <c r="K985" s="16"/>
      <c r="L985" s="16"/>
      <c r="M985" s="17">
        <f>Table33[[#This Row],[Debet]]</f>
        <v>0</v>
      </c>
      <c r="T985"/>
    </row>
    <row r="986" spans="1:20" x14ac:dyDescent="0.25">
      <c r="A986" s="11"/>
      <c r="B986" s="1"/>
      <c r="C986" s="13"/>
      <c r="D986" s="23"/>
      <c r="E986" s="23"/>
      <c r="F986" s="14" t="str">
        <f>LEFT(Table33[[#This Row],[Account Description ]],5)</f>
        <v/>
      </c>
      <c r="G986" s="1"/>
      <c r="H986" s="1"/>
      <c r="I986" s="20"/>
      <c r="J986" s="1"/>
      <c r="K986" s="16"/>
      <c r="L986" s="16"/>
      <c r="M986" s="17">
        <f>Table33[[#This Row],[Debet]]</f>
        <v>0</v>
      </c>
      <c r="T986"/>
    </row>
    <row r="987" spans="1:20" x14ac:dyDescent="0.25">
      <c r="A987" s="11"/>
      <c r="B987" s="1"/>
      <c r="C987" s="13"/>
      <c r="D987" s="23"/>
      <c r="E987" s="23"/>
      <c r="F987" s="14" t="str">
        <f>LEFT(Table33[[#This Row],[Account Description ]],5)</f>
        <v/>
      </c>
      <c r="G987" s="1"/>
      <c r="H987" s="1"/>
      <c r="I987" s="20"/>
      <c r="J987" s="1"/>
      <c r="K987" s="16"/>
      <c r="L987" s="16"/>
      <c r="M987" s="17">
        <f>Table33[[#This Row],[Debet]]</f>
        <v>0</v>
      </c>
      <c r="T987"/>
    </row>
    <row r="988" spans="1:20" x14ac:dyDescent="0.25">
      <c r="A988" s="11"/>
      <c r="B988" s="1"/>
      <c r="C988" s="13"/>
      <c r="D988" s="23"/>
      <c r="E988" s="23"/>
      <c r="F988" s="14" t="str">
        <f>LEFT(Table33[[#This Row],[Account Description ]],5)</f>
        <v/>
      </c>
      <c r="G988" s="1"/>
      <c r="H988" s="1"/>
      <c r="I988" s="20"/>
      <c r="J988" s="1"/>
      <c r="K988" s="16"/>
      <c r="L988" s="16"/>
      <c r="M988" s="17">
        <f>Table33[[#This Row],[Debet]]</f>
        <v>0</v>
      </c>
      <c r="T988"/>
    </row>
    <row r="989" spans="1:20" x14ac:dyDescent="0.25">
      <c r="A989" s="11"/>
      <c r="B989" s="1"/>
      <c r="C989" s="13"/>
      <c r="D989" s="23"/>
      <c r="E989" s="23"/>
      <c r="F989" s="14" t="str">
        <f>LEFT(Table33[[#This Row],[Account Description ]],5)</f>
        <v/>
      </c>
      <c r="G989" s="1"/>
      <c r="H989" s="1"/>
      <c r="I989" s="20"/>
      <c r="J989" s="1"/>
      <c r="K989" s="16"/>
      <c r="L989" s="16"/>
      <c r="M989" s="17">
        <f>Table33[[#This Row],[Debet]]</f>
        <v>0</v>
      </c>
      <c r="T989"/>
    </row>
    <row r="990" spans="1:20" x14ac:dyDescent="0.25">
      <c r="A990" s="11"/>
      <c r="B990" s="1"/>
      <c r="C990" s="13"/>
      <c r="D990" s="23"/>
      <c r="E990" s="23"/>
      <c r="F990" s="14" t="str">
        <f>LEFT(Table33[[#This Row],[Account Description ]],5)</f>
        <v/>
      </c>
      <c r="G990" s="1"/>
      <c r="H990" s="1"/>
      <c r="I990" s="20"/>
      <c r="J990" s="1"/>
      <c r="K990" s="16"/>
      <c r="L990" s="16"/>
      <c r="M990" s="17">
        <f>Table33[[#This Row],[Debet]]</f>
        <v>0</v>
      </c>
      <c r="T990"/>
    </row>
    <row r="991" spans="1:20" x14ac:dyDescent="0.25">
      <c r="A991" s="11"/>
      <c r="B991" s="1"/>
      <c r="C991" s="13"/>
      <c r="D991" s="23"/>
      <c r="E991" s="23"/>
      <c r="F991" s="14" t="str">
        <f>LEFT(Table33[[#This Row],[Account Description ]],5)</f>
        <v/>
      </c>
      <c r="G991" s="1"/>
      <c r="H991" s="1"/>
      <c r="I991" s="20"/>
      <c r="J991" s="1"/>
      <c r="K991" s="16"/>
      <c r="L991" s="16"/>
      <c r="M991" s="17">
        <f>Table33[[#This Row],[Debet]]</f>
        <v>0</v>
      </c>
      <c r="T991"/>
    </row>
    <row r="992" spans="1:20" x14ac:dyDescent="0.25">
      <c r="A992" s="11"/>
      <c r="B992" s="1"/>
      <c r="C992" s="13"/>
      <c r="D992" s="23"/>
      <c r="E992" s="23"/>
      <c r="F992" s="14" t="str">
        <f>LEFT(Table33[[#This Row],[Account Description ]],5)</f>
        <v/>
      </c>
      <c r="G992" s="1"/>
      <c r="H992" s="1"/>
      <c r="I992" s="20"/>
      <c r="J992" s="1"/>
      <c r="K992" s="16"/>
      <c r="L992" s="16"/>
      <c r="M992" s="17">
        <f>Table33[[#This Row],[Debet]]</f>
        <v>0</v>
      </c>
      <c r="T992"/>
    </row>
    <row r="993" spans="1:20" x14ac:dyDescent="0.25">
      <c r="A993" s="11"/>
      <c r="B993" s="1"/>
      <c r="C993" s="13"/>
      <c r="D993" s="23"/>
      <c r="E993" s="23"/>
      <c r="F993" s="14" t="str">
        <f>LEFT(Table33[[#This Row],[Account Description ]],5)</f>
        <v/>
      </c>
      <c r="G993" s="1"/>
      <c r="H993" s="1"/>
      <c r="I993" s="20"/>
      <c r="J993" s="1"/>
      <c r="K993" s="16"/>
      <c r="L993" s="16"/>
      <c r="M993" s="17">
        <f>Table33[[#This Row],[Debet]]</f>
        <v>0</v>
      </c>
      <c r="T993"/>
    </row>
    <row r="994" spans="1:20" x14ac:dyDescent="0.25">
      <c r="A994" s="11"/>
      <c r="B994" s="1"/>
      <c r="C994" s="13"/>
      <c r="D994" s="23"/>
      <c r="E994" s="23"/>
      <c r="F994" s="14" t="str">
        <f>LEFT(Table33[[#This Row],[Account Description ]],5)</f>
        <v/>
      </c>
      <c r="G994" s="1"/>
      <c r="H994" s="1"/>
      <c r="I994" s="20"/>
      <c r="J994" s="1"/>
      <c r="K994" s="16"/>
      <c r="L994" s="16"/>
      <c r="M994" s="17">
        <f>Table33[[#This Row],[Debet]]</f>
        <v>0</v>
      </c>
      <c r="T994"/>
    </row>
    <row r="995" spans="1:20" x14ac:dyDescent="0.25">
      <c r="A995" s="11"/>
      <c r="B995" s="1"/>
      <c r="C995" s="13"/>
      <c r="D995" s="23"/>
      <c r="E995" s="23"/>
      <c r="F995" s="14" t="str">
        <f>LEFT(Table33[[#This Row],[Account Description ]],5)</f>
        <v/>
      </c>
      <c r="G995" s="1"/>
      <c r="H995" s="1"/>
      <c r="I995" s="20"/>
      <c r="J995" s="1"/>
      <c r="K995" s="16"/>
      <c r="L995" s="16"/>
      <c r="M995" s="17">
        <f>Table33[[#This Row],[Debet]]</f>
        <v>0</v>
      </c>
      <c r="O995" s="3" t="e">
        <f>+#REF!-13829550</f>
        <v>#REF!</v>
      </c>
      <c r="T995"/>
    </row>
    <row r="996" spans="1:20" x14ac:dyDescent="0.25">
      <c r="A996" s="11"/>
      <c r="B996" s="1"/>
      <c r="C996" s="13"/>
      <c r="D996" s="23"/>
      <c r="E996" s="23"/>
      <c r="F996" s="14" t="str">
        <f>LEFT(Table33[[#This Row],[Account Description ]],5)</f>
        <v/>
      </c>
      <c r="G996" s="1"/>
      <c r="H996" s="1"/>
      <c r="I996" s="20"/>
      <c r="J996" s="1"/>
      <c r="K996" s="16"/>
      <c r="L996" s="16"/>
      <c r="M996" s="17">
        <f>Table33[[#This Row],[Debet]]</f>
        <v>0</v>
      </c>
      <c r="T996"/>
    </row>
    <row r="997" spans="1:20" x14ac:dyDescent="0.25">
      <c r="A997" s="11"/>
      <c r="B997" s="1"/>
      <c r="C997" s="13"/>
      <c r="D997" s="23"/>
      <c r="E997" s="23"/>
      <c r="F997" s="14" t="str">
        <f>LEFT(Table33[[#This Row],[Account Description ]],5)</f>
        <v/>
      </c>
      <c r="G997" s="1"/>
      <c r="H997" s="1"/>
      <c r="I997" s="20"/>
      <c r="J997" s="1"/>
      <c r="K997" s="16"/>
      <c r="L997" s="16"/>
      <c r="M997" s="17">
        <f>Table33[[#This Row],[Debet]]</f>
        <v>0</v>
      </c>
      <c r="O997" s="3" t="s">
        <v>452</v>
      </c>
      <c r="P997" s="3" t="s">
        <v>442</v>
      </c>
      <c r="T997"/>
    </row>
    <row r="998" spans="1:20" x14ac:dyDescent="0.25">
      <c r="A998" s="11"/>
      <c r="B998" s="1"/>
      <c r="C998" s="13"/>
      <c r="D998" s="23"/>
      <c r="E998" s="23"/>
      <c r="F998" s="14" t="str">
        <f>LEFT(Table33[[#This Row],[Account Description ]],5)</f>
        <v/>
      </c>
      <c r="G998" s="1"/>
      <c r="H998" s="1"/>
      <c r="I998" s="20"/>
      <c r="J998" s="1"/>
      <c r="K998" s="16"/>
      <c r="L998" s="16"/>
      <c r="M998" s="17">
        <f>Table33[[#This Row],[Debet]]</f>
        <v>0</v>
      </c>
      <c r="O998" s="3">
        <v>650000</v>
      </c>
      <c r="T998"/>
    </row>
    <row r="999" spans="1:20" x14ac:dyDescent="0.25">
      <c r="A999" s="11"/>
      <c r="B999" s="1"/>
      <c r="C999" s="13"/>
      <c r="D999" s="23"/>
      <c r="E999" s="23"/>
      <c r="F999" s="14" t="str">
        <f>LEFT(Table33[[#This Row],[Account Description ]],5)</f>
        <v/>
      </c>
      <c r="G999" s="1"/>
      <c r="H999" s="1"/>
      <c r="I999" s="20"/>
      <c r="J999" s="1"/>
      <c r="K999" s="16"/>
      <c r="L999" s="16"/>
      <c r="M999" s="17">
        <f>Table33[[#This Row],[Debet]]</f>
        <v>0</v>
      </c>
      <c r="O999" s="3">
        <v>950000</v>
      </c>
      <c r="T999"/>
    </row>
    <row r="1000" spans="1:20" x14ac:dyDescent="0.25">
      <c r="A1000" s="11"/>
      <c r="B1000" s="1"/>
      <c r="C1000" s="13"/>
      <c r="D1000" s="23"/>
      <c r="E1000" s="23"/>
      <c r="F1000" s="14" t="str">
        <f>LEFT(Table33[[#This Row],[Account Description ]],5)</f>
        <v/>
      </c>
      <c r="G1000" s="1"/>
      <c r="H1000" s="1"/>
      <c r="I1000" s="20"/>
      <c r="J1000" s="1"/>
      <c r="K1000" s="16"/>
      <c r="L1000" s="16"/>
      <c r="M1000" s="17">
        <f>Table33[[#This Row],[Debet]]</f>
        <v>0</v>
      </c>
      <c r="O1000" s="3">
        <v>150000</v>
      </c>
      <c r="T1000"/>
    </row>
    <row r="1001" spans="1:20" x14ac:dyDescent="0.25">
      <c r="A1001" s="11"/>
      <c r="B1001" s="1"/>
      <c r="C1001" s="13"/>
      <c r="D1001" s="23"/>
      <c r="E1001" s="23"/>
      <c r="F1001" s="14" t="str">
        <f>LEFT(Table33[[#This Row],[Account Description ]],5)</f>
        <v/>
      </c>
      <c r="G1001" s="1"/>
      <c r="H1001" s="1"/>
      <c r="I1001" s="20"/>
      <c r="J1001" s="1"/>
      <c r="K1001" s="16"/>
      <c r="L1001" s="16"/>
      <c r="M1001" s="17">
        <f>Table33[[#This Row],[Debet]]</f>
        <v>0</v>
      </c>
      <c r="O1001" s="3">
        <v>150000</v>
      </c>
      <c r="T1001"/>
    </row>
    <row r="1002" spans="1:20" x14ac:dyDescent="0.25">
      <c r="A1002" s="11"/>
      <c r="B1002" s="1"/>
      <c r="C1002" s="13"/>
      <c r="D1002" s="23"/>
      <c r="E1002" s="23"/>
      <c r="F1002" s="14" t="str">
        <f>LEFT(Table33[[#This Row],[Account Description ]],5)</f>
        <v/>
      </c>
      <c r="G1002" s="1"/>
      <c r="H1002" s="1"/>
      <c r="I1002" s="20"/>
      <c r="J1002" s="1"/>
      <c r="K1002" s="16"/>
      <c r="L1002" s="16"/>
      <c r="M1002" s="17">
        <f>Table33[[#This Row],[Debet]]</f>
        <v>0</v>
      </c>
      <c r="T1002"/>
    </row>
    <row r="1003" spans="1:20" x14ac:dyDescent="0.25">
      <c r="A1003" s="11"/>
      <c r="B1003" s="1"/>
      <c r="C1003" s="13"/>
      <c r="D1003" s="23"/>
      <c r="E1003" s="23"/>
      <c r="F1003" s="14" t="str">
        <f>LEFT(Table33[[#This Row],[Account Description ]],5)</f>
        <v/>
      </c>
      <c r="G1003" s="1"/>
      <c r="H1003" s="1"/>
      <c r="I1003" s="20"/>
      <c r="J1003" s="1"/>
      <c r="K1003" s="16"/>
      <c r="L1003" s="16"/>
      <c r="M1003" s="17">
        <f>Table33[[#This Row],[Debet]]</f>
        <v>0</v>
      </c>
      <c r="O1003" s="3">
        <v>5425000</v>
      </c>
      <c r="P1003" s="3">
        <v>400000</v>
      </c>
      <c r="T1003"/>
    </row>
    <row r="1004" spans="1:20" x14ac:dyDescent="0.25">
      <c r="A1004" s="11"/>
      <c r="B1004" s="1"/>
      <c r="C1004" s="13"/>
      <c r="D1004" s="23"/>
      <c r="E1004" s="23"/>
      <c r="F1004" s="14" t="str">
        <f>LEFT(Table33[[#This Row],[Account Description ]],5)</f>
        <v/>
      </c>
      <c r="G1004" s="1"/>
      <c r="H1004" s="1"/>
      <c r="I1004" s="20"/>
      <c r="J1004" s="1"/>
      <c r="K1004" s="16"/>
      <c r="L1004" s="16"/>
      <c r="M1004" s="17">
        <f>Table33[[#This Row],[Debet]]</f>
        <v>0</v>
      </c>
      <c r="O1004" s="3">
        <v>300000</v>
      </c>
      <c r="T1004"/>
    </row>
    <row r="1005" spans="1:20" x14ac:dyDescent="0.25">
      <c r="A1005" s="11"/>
      <c r="B1005" s="1"/>
      <c r="C1005" s="13"/>
      <c r="D1005" s="23"/>
      <c r="E1005" s="23"/>
      <c r="F1005" s="14" t="str">
        <f>LEFT(Table33[[#This Row],[Account Description ]],5)</f>
        <v/>
      </c>
      <c r="G1005" s="1"/>
      <c r="H1005" s="1"/>
      <c r="I1005" s="20"/>
      <c r="J1005" s="1"/>
      <c r="K1005" s="16"/>
      <c r="L1005" s="16"/>
      <c r="M1005" s="17">
        <f>Table33[[#This Row],[Debet]]</f>
        <v>0</v>
      </c>
      <c r="O1005" s="3">
        <v>300000</v>
      </c>
      <c r="T1005"/>
    </row>
    <row r="1006" spans="1:20" x14ac:dyDescent="0.25">
      <c r="A1006" s="11"/>
      <c r="B1006" s="1"/>
      <c r="C1006" s="13"/>
      <c r="D1006" s="23"/>
      <c r="E1006" s="23"/>
      <c r="F1006" s="14" t="str">
        <f>LEFT(Table33[[#This Row],[Account Description ]],5)</f>
        <v/>
      </c>
      <c r="G1006" s="1"/>
      <c r="H1006" s="1"/>
      <c r="I1006" s="20"/>
      <c r="J1006" s="1"/>
      <c r="K1006" s="16"/>
      <c r="L1006" s="16"/>
      <c r="M1006" s="17">
        <f>Table33[[#This Row],[Debet]]</f>
        <v>0</v>
      </c>
      <c r="O1006" s="3">
        <f>1800000+350000</f>
        <v>2150000</v>
      </c>
      <c r="P1006" s="3">
        <v>2200000</v>
      </c>
      <c r="T1006"/>
    </row>
    <row r="1007" spans="1:20" x14ac:dyDescent="0.25">
      <c r="A1007" s="11"/>
      <c r="B1007" s="1"/>
      <c r="C1007" s="13"/>
      <c r="D1007" s="23"/>
      <c r="E1007" s="23"/>
      <c r="F1007" s="14" t="str">
        <f>LEFT(Table33[[#This Row],[Account Description ]],5)</f>
        <v/>
      </c>
      <c r="G1007" s="1"/>
      <c r="H1007" s="1"/>
      <c r="I1007" s="20"/>
      <c r="J1007" s="1"/>
      <c r="K1007" s="16"/>
      <c r="L1007" s="16"/>
      <c r="M1007" s="17">
        <f>Table33[[#This Row],[Debet]]</f>
        <v>0</v>
      </c>
      <c r="T1007"/>
    </row>
    <row r="1008" spans="1:20" x14ac:dyDescent="0.25">
      <c r="A1008" s="11"/>
      <c r="B1008" s="1"/>
      <c r="C1008" s="13"/>
      <c r="D1008" s="23"/>
      <c r="E1008" s="23"/>
      <c r="F1008" s="14" t="str">
        <f>LEFT(Table33[[#This Row],[Account Description ]],5)</f>
        <v/>
      </c>
      <c r="G1008" s="1"/>
      <c r="H1008" s="1"/>
      <c r="I1008" s="20"/>
      <c r="J1008" s="1"/>
      <c r="K1008" s="16"/>
      <c r="L1008" s="16"/>
      <c r="M1008" s="17">
        <f>Table33[[#This Row],[Debet]]</f>
        <v>0</v>
      </c>
      <c r="T1008"/>
    </row>
    <row r="1009" spans="1:20" x14ac:dyDescent="0.25">
      <c r="A1009" s="11"/>
      <c r="B1009" s="1"/>
      <c r="C1009" s="13"/>
      <c r="D1009" s="23"/>
      <c r="E1009" s="23"/>
      <c r="F1009" s="14" t="str">
        <f>LEFT(Table33[[#This Row],[Account Description ]],5)</f>
        <v/>
      </c>
      <c r="G1009" s="1"/>
      <c r="H1009" s="1"/>
      <c r="I1009" s="20"/>
      <c r="J1009" s="1"/>
      <c r="K1009" s="16"/>
      <c r="L1009" s="16"/>
      <c r="M1009" s="17">
        <f>Table33[[#This Row],[Debet]]</f>
        <v>0</v>
      </c>
      <c r="T1009"/>
    </row>
    <row r="1010" spans="1:20" x14ac:dyDescent="0.25">
      <c r="A1010" s="11"/>
      <c r="B1010" s="1"/>
      <c r="C1010" s="13"/>
      <c r="D1010" s="23"/>
      <c r="E1010" s="23"/>
      <c r="F1010" s="14" t="str">
        <f>LEFT(Table33[[#This Row],[Account Description ]],5)</f>
        <v/>
      </c>
      <c r="G1010" s="1"/>
      <c r="H1010" s="1"/>
      <c r="I1010" s="20"/>
      <c r="J1010" s="1"/>
      <c r="K1010" s="16"/>
      <c r="L1010" s="16"/>
      <c r="M1010" s="17">
        <f>Table33[[#This Row],[Debet]]</f>
        <v>0</v>
      </c>
      <c r="T1010"/>
    </row>
    <row r="1011" spans="1:20" x14ac:dyDescent="0.25">
      <c r="A1011" s="11"/>
      <c r="B1011" s="1"/>
      <c r="C1011" s="13"/>
      <c r="D1011" s="23"/>
      <c r="E1011" s="23"/>
      <c r="F1011" s="14" t="str">
        <f>LEFT(Table33[[#This Row],[Account Description ]],5)</f>
        <v/>
      </c>
      <c r="G1011" s="1"/>
      <c r="H1011" s="1"/>
      <c r="I1011" s="20"/>
      <c r="J1011" s="1"/>
      <c r="K1011" s="16"/>
      <c r="L1011" s="16"/>
      <c r="M1011" s="17">
        <f>Table33[[#This Row],[Debet]]</f>
        <v>0</v>
      </c>
      <c r="T1011"/>
    </row>
    <row r="1012" spans="1:20" x14ac:dyDescent="0.25">
      <c r="A1012" s="11"/>
      <c r="B1012" s="1"/>
      <c r="C1012" s="13"/>
      <c r="D1012" s="23"/>
      <c r="E1012" s="23"/>
      <c r="F1012" s="14" t="str">
        <f>LEFT(Table33[[#This Row],[Account Description ]],5)</f>
        <v/>
      </c>
      <c r="G1012" s="1"/>
      <c r="H1012" s="1"/>
      <c r="I1012" s="20"/>
      <c r="J1012" s="1"/>
      <c r="K1012" s="16"/>
      <c r="L1012" s="16"/>
      <c r="M1012" s="17">
        <f>Table33[[#This Row],[Debet]]</f>
        <v>0</v>
      </c>
      <c r="T1012"/>
    </row>
    <row r="1013" spans="1:20" x14ac:dyDescent="0.25">
      <c r="A1013" s="11"/>
      <c r="B1013" s="1"/>
      <c r="C1013" s="13"/>
      <c r="D1013" s="23"/>
      <c r="E1013" s="23"/>
      <c r="F1013" s="14" t="str">
        <f>LEFT(Table33[[#This Row],[Account Description ]],5)</f>
        <v/>
      </c>
      <c r="G1013" s="1"/>
      <c r="H1013" s="1"/>
      <c r="I1013" s="20"/>
      <c r="J1013" s="1"/>
      <c r="K1013" s="16"/>
      <c r="L1013" s="16"/>
      <c r="M1013" s="17">
        <f>Table33[[#This Row],[Debet]]</f>
        <v>0</v>
      </c>
      <c r="T1013"/>
    </row>
    <row r="1014" spans="1:20" x14ac:dyDescent="0.25">
      <c r="A1014" s="11"/>
      <c r="B1014" s="1"/>
      <c r="C1014" s="13"/>
      <c r="D1014" s="23"/>
      <c r="E1014" s="23"/>
      <c r="F1014" s="14" t="str">
        <f>LEFT(Table33[[#This Row],[Account Description ]],5)</f>
        <v/>
      </c>
      <c r="G1014" s="1"/>
      <c r="H1014" s="1"/>
      <c r="I1014" s="20"/>
      <c r="J1014" s="1"/>
      <c r="K1014" s="16"/>
      <c r="L1014" s="16"/>
      <c r="M1014" s="17">
        <f>Table33[[#This Row],[Debet]]</f>
        <v>0</v>
      </c>
      <c r="T1014"/>
    </row>
    <row r="1015" spans="1:20" x14ac:dyDescent="0.25">
      <c r="A1015" s="11"/>
      <c r="B1015" s="1"/>
      <c r="C1015" s="13"/>
      <c r="D1015" s="23"/>
      <c r="E1015" s="23"/>
      <c r="F1015" s="14" t="str">
        <f>LEFT(Table33[[#This Row],[Account Description ]],5)</f>
        <v/>
      </c>
      <c r="G1015" s="1"/>
      <c r="H1015" s="1"/>
      <c r="I1015" s="20"/>
      <c r="J1015" s="1"/>
      <c r="K1015" s="16"/>
      <c r="L1015" s="16"/>
      <c r="M1015" s="17">
        <f>Table33[[#This Row],[Debet]]</f>
        <v>0</v>
      </c>
      <c r="T1015"/>
    </row>
    <row r="1016" spans="1:20" x14ac:dyDescent="0.25">
      <c r="A1016" s="11"/>
      <c r="B1016" s="1"/>
      <c r="C1016" s="13"/>
      <c r="D1016" s="23"/>
      <c r="E1016" s="23"/>
      <c r="F1016" s="14" t="str">
        <f>LEFT(Table33[[#This Row],[Account Description ]],5)</f>
        <v/>
      </c>
      <c r="G1016" s="1"/>
      <c r="H1016" s="1"/>
      <c r="I1016" s="20"/>
      <c r="J1016" s="1"/>
      <c r="K1016" s="16"/>
      <c r="L1016" s="16"/>
      <c r="M1016" s="17">
        <f>Table33[[#This Row],[Debet]]</f>
        <v>0</v>
      </c>
      <c r="T1016"/>
    </row>
    <row r="1017" spans="1:20" x14ac:dyDescent="0.25">
      <c r="A1017" s="11"/>
      <c r="B1017" s="1"/>
      <c r="C1017" s="13"/>
      <c r="D1017" s="23"/>
      <c r="E1017" s="23"/>
      <c r="F1017" s="14" t="str">
        <f>LEFT(Table33[[#This Row],[Account Description ]],5)</f>
        <v/>
      </c>
      <c r="G1017" s="1"/>
      <c r="H1017" s="1"/>
      <c r="I1017" s="20"/>
      <c r="J1017" s="1"/>
      <c r="K1017" s="16"/>
      <c r="L1017" s="16"/>
      <c r="M1017" s="17">
        <f>Table33[[#This Row],[Debet]]</f>
        <v>0</v>
      </c>
      <c r="T1017"/>
    </row>
    <row r="1018" spans="1:20" x14ac:dyDescent="0.25">
      <c r="A1018" s="11"/>
      <c r="B1018" s="1"/>
      <c r="C1018" s="13"/>
      <c r="D1018" s="23"/>
      <c r="E1018" s="23"/>
      <c r="F1018" s="14" t="str">
        <f>LEFT(Table33[[#This Row],[Account Description ]],5)</f>
        <v/>
      </c>
      <c r="G1018" s="1"/>
      <c r="H1018" s="1"/>
      <c r="I1018" s="20"/>
      <c r="J1018" s="1"/>
      <c r="K1018" s="16"/>
      <c r="L1018" s="16"/>
      <c r="M1018" s="17">
        <f>Table33[[#This Row],[Debet]]</f>
        <v>0</v>
      </c>
      <c r="T1018"/>
    </row>
    <row r="1019" spans="1:20" x14ac:dyDescent="0.25">
      <c r="A1019" s="11"/>
      <c r="B1019" s="1"/>
      <c r="C1019" s="13"/>
      <c r="D1019" s="23"/>
      <c r="E1019" s="23"/>
      <c r="F1019" s="14" t="str">
        <f>LEFT(Table33[[#This Row],[Account Description ]],5)</f>
        <v/>
      </c>
      <c r="G1019" s="1"/>
      <c r="H1019" s="1"/>
      <c r="I1019" s="20"/>
      <c r="J1019" s="1"/>
      <c r="K1019" s="16"/>
      <c r="L1019" s="16"/>
      <c r="M1019" s="17">
        <f>Table33[[#This Row],[Debet]]</f>
        <v>0</v>
      </c>
      <c r="T1019"/>
    </row>
    <row r="1020" spans="1:20" x14ac:dyDescent="0.25">
      <c r="A1020" s="11"/>
      <c r="B1020" s="1"/>
      <c r="C1020" s="13"/>
      <c r="D1020" s="23"/>
      <c r="E1020" s="23"/>
      <c r="F1020" s="14" t="str">
        <f>LEFT(Table33[[#This Row],[Account Description ]],5)</f>
        <v/>
      </c>
      <c r="G1020" s="1"/>
      <c r="H1020" s="1"/>
      <c r="I1020" s="20"/>
      <c r="J1020" s="1"/>
      <c r="K1020" s="16"/>
      <c r="L1020" s="16"/>
      <c r="M1020" s="17">
        <f>Table33[[#This Row],[Debet]]</f>
        <v>0</v>
      </c>
      <c r="T1020"/>
    </row>
    <row r="1021" spans="1:20" x14ac:dyDescent="0.25">
      <c r="A1021" s="11"/>
      <c r="B1021" s="1"/>
      <c r="C1021" s="13"/>
      <c r="D1021" s="23"/>
      <c r="E1021" s="23"/>
      <c r="F1021" s="14" t="str">
        <f>LEFT(Table33[[#This Row],[Account Description ]],5)</f>
        <v/>
      </c>
      <c r="G1021" s="1"/>
      <c r="H1021" s="1"/>
      <c r="I1021" s="20"/>
      <c r="J1021" s="1"/>
      <c r="K1021" s="16"/>
      <c r="L1021" s="16"/>
      <c r="M1021" s="17">
        <f>Table33[[#This Row],[Debet]]</f>
        <v>0</v>
      </c>
      <c r="T1021"/>
    </row>
    <row r="1022" spans="1:20" x14ac:dyDescent="0.25">
      <c r="A1022" s="11"/>
      <c r="B1022" s="1"/>
      <c r="C1022" s="13"/>
      <c r="D1022" s="23"/>
      <c r="E1022" s="23"/>
      <c r="F1022" s="14" t="str">
        <f>LEFT(Table33[[#This Row],[Account Description ]],5)</f>
        <v/>
      </c>
      <c r="G1022" s="1"/>
      <c r="H1022" s="1"/>
      <c r="I1022" s="20"/>
      <c r="J1022" s="1"/>
      <c r="K1022" s="16"/>
      <c r="L1022" s="16"/>
      <c r="M1022" s="17">
        <f>Table33[[#This Row],[Debet]]</f>
        <v>0</v>
      </c>
      <c r="T1022"/>
    </row>
    <row r="1023" spans="1:20" x14ac:dyDescent="0.25">
      <c r="A1023" s="11"/>
      <c r="B1023" s="1"/>
      <c r="C1023" s="13"/>
      <c r="D1023" s="23"/>
      <c r="E1023" s="23"/>
      <c r="F1023" s="14" t="str">
        <f>LEFT(Table33[[#This Row],[Account Description ]],5)</f>
        <v/>
      </c>
      <c r="G1023" s="1"/>
      <c r="H1023" s="1"/>
      <c r="I1023" s="20"/>
      <c r="J1023" s="1"/>
      <c r="K1023" s="16"/>
      <c r="L1023" s="16"/>
      <c r="M1023" s="17">
        <f>Table33[[#This Row],[Debet]]</f>
        <v>0</v>
      </c>
      <c r="T1023"/>
    </row>
    <row r="1024" spans="1:20" x14ac:dyDescent="0.25">
      <c r="A1024" s="11"/>
      <c r="B1024" s="1"/>
      <c r="C1024" s="13"/>
      <c r="D1024" s="23"/>
      <c r="E1024" s="23"/>
      <c r="F1024" s="14" t="str">
        <f>LEFT(Table33[[#This Row],[Account Description ]],5)</f>
        <v/>
      </c>
      <c r="G1024" s="1"/>
      <c r="H1024" s="1"/>
      <c r="I1024" s="20"/>
      <c r="J1024" s="1"/>
      <c r="K1024" s="16"/>
      <c r="L1024" s="16"/>
      <c r="M1024" s="17">
        <f>Table33[[#This Row],[Debet]]</f>
        <v>0</v>
      </c>
      <c r="T1024"/>
    </row>
    <row r="1025" spans="1:20" x14ac:dyDescent="0.25">
      <c r="A1025" s="11"/>
      <c r="B1025" s="1"/>
      <c r="C1025" s="13"/>
      <c r="D1025" s="23"/>
      <c r="E1025" s="23"/>
      <c r="F1025" s="14" t="str">
        <f>LEFT(Table33[[#This Row],[Account Description ]],5)</f>
        <v/>
      </c>
      <c r="G1025" s="1"/>
      <c r="H1025" s="1"/>
      <c r="I1025" s="20"/>
      <c r="J1025" s="1"/>
      <c r="K1025" s="16"/>
      <c r="L1025" s="16"/>
      <c r="M1025" s="17">
        <f>Table33[[#This Row],[Debet]]</f>
        <v>0</v>
      </c>
      <c r="T1025"/>
    </row>
    <row r="1026" spans="1:20" x14ac:dyDescent="0.25">
      <c r="A1026" s="11"/>
      <c r="B1026" s="1"/>
      <c r="C1026" s="13"/>
      <c r="D1026" s="23"/>
      <c r="E1026" s="23"/>
      <c r="F1026" s="14" t="str">
        <f>LEFT(Table33[[#This Row],[Account Description ]],5)</f>
        <v/>
      </c>
      <c r="G1026" s="1"/>
      <c r="H1026" s="1"/>
      <c r="I1026" s="20"/>
      <c r="J1026" s="1"/>
      <c r="K1026" s="16"/>
      <c r="L1026" s="16"/>
      <c r="M1026" s="17">
        <f>Table33[[#This Row],[Debet]]</f>
        <v>0</v>
      </c>
      <c r="T1026"/>
    </row>
    <row r="1027" spans="1:20" x14ac:dyDescent="0.25">
      <c r="A1027" s="11"/>
      <c r="B1027" s="1"/>
      <c r="C1027" s="13"/>
      <c r="D1027" s="23"/>
      <c r="E1027" s="23"/>
      <c r="F1027" s="14" t="str">
        <f>LEFT(Table33[[#This Row],[Account Description ]],5)</f>
        <v/>
      </c>
      <c r="G1027" s="1"/>
      <c r="H1027" s="1"/>
      <c r="I1027" s="20"/>
      <c r="J1027" s="1"/>
      <c r="K1027" s="16"/>
      <c r="L1027" s="16"/>
      <c r="M1027" s="17">
        <f>Table33[[#This Row],[Debet]]</f>
        <v>0</v>
      </c>
      <c r="T1027"/>
    </row>
    <row r="1028" spans="1:20" x14ac:dyDescent="0.25">
      <c r="A1028" s="11"/>
      <c r="B1028" s="1"/>
      <c r="C1028" s="13"/>
      <c r="D1028" s="23"/>
      <c r="E1028" s="23"/>
      <c r="F1028" s="14" t="str">
        <f>LEFT(Table33[[#This Row],[Account Description ]],5)</f>
        <v/>
      </c>
      <c r="G1028" s="1"/>
      <c r="H1028" s="1"/>
      <c r="I1028" s="20"/>
      <c r="J1028" s="1"/>
      <c r="K1028" s="16"/>
      <c r="L1028" s="16"/>
      <c r="M1028" s="17">
        <f>Table33[[#This Row],[Debet]]</f>
        <v>0</v>
      </c>
      <c r="T1028"/>
    </row>
    <row r="1029" spans="1:20" x14ac:dyDescent="0.25">
      <c r="A1029" s="11"/>
      <c r="B1029" s="1"/>
      <c r="C1029" s="13"/>
      <c r="D1029" s="23"/>
      <c r="E1029" s="23"/>
      <c r="F1029" s="14" t="str">
        <f>LEFT(Table33[[#This Row],[Account Description ]],5)</f>
        <v/>
      </c>
      <c r="G1029" s="1"/>
      <c r="H1029" s="1"/>
      <c r="I1029" s="20"/>
      <c r="J1029" s="1"/>
      <c r="K1029" s="16"/>
      <c r="L1029" s="16"/>
      <c r="M1029" s="17">
        <f>Table33[[#This Row],[Debet]]</f>
        <v>0</v>
      </c>
      <c r="T1029"/>
    </row>
    <row r="1030" spans="1:20" x14ac:dyDescent="0.25">
      <c r="A1030" s="11"/>
      <c r="B1030" s="1"/>
      <c r="C1030" s="13"/>
      <c r="D1030" s="23"/>
      <c r="E1030" s="23"/>
      <c r="F1030" s="14" t="str">
        <f>LEFT(Table33[[#This Row],[Account Description ]],5)</f>
        <v/>
      </c>
      <c r="G1030" s="1"/>
      <c r="H1030" s="1"/>
      <c r="I1030" s="20"/>
      <c r="J1030" s="1"/>
      <c r="K1030" s="16"/>
      <c r="L1030" s="16"/>
      <c r="M1030" s="17">
        <f>Table33[[#This Row],[Debet]]</f>
        <v>0</v>
      </c>
      <c r="T1030"/>
    </row>
    <row r="1031" spans="1:20" x14ac:dyDescent="0.25">
      <c r="A1031" s="11"/>
      <c r="B1031" s="1"/>
      <c r="C1031" s="13"/>
      <c r="D1031" s="23"/>
      <c r="E1031" s="23"/>
      <c r="F1031" s="14" t="str">
        <f>LEFT(Table33[[#This Row],[Account Description ]],5)</f>
        <v/>
      </c>
      <c r="G1031" s="1"/>
      <c r="H1031" s="1"/>
      <c r="I1031" s="20"/>
      <c r="J1031" s="1"/>
      <c r="K1031" s="16"/>
      <c r="L1031" s="16"/>
      <c r="M1031" s="17">
        <f>Table33[[#This Row],[Debet]]</f>
        <v>0</v>
      </c>
      <c r="T1031"/>
    </row>
    <row r="1032" spans="1:20" x14ac:dyDescent="0.25">
      <c r="A1032" s="11"/>
      <c r="B1032" s="1"/>
      <c r="C1032" s="13"/>
      <c r="D1032" s="23"/>
      <c r="E1032" s="23"/>
      <c r="F1032" s="14" t="str">
        <f>LEFT(Table33[[#This Row],[Account Description ]],5)</f>
        <v/>
      </c>
      <c r="G1032" s="1"/>
      <c r="H1032" s="1"/>
      <c r="I1032" s="20"/>
      <c r="J1032" s="1"/>
      <c r="K1032" s="16"/>
      <c r="L1032" s="16"/>
      <c r="M1032" s="17">
        <f>Table33[[#This Row],[Debet]]</f>
        <v>0</v>
      </c>
      <c r="T1032"/>
    </row>
    <row r="1033" spans="1:20" x14ac:dyDescent="0.25">
      <c r="A1033" s="11"/>
      <c r="B1033" s="1"/>
      <c r="C1033" s="13"/>
      <c r="D1033" s="23"/>
      <c r="E1033" s="23"/>
      <c r="F1033" s="14" t="str">
        <f>LEFT(Table33[[#This Row],[Account Description ]],5)</f>
        <v/>
      </c>
      <c r="G1033" s="1"/>
      <c r="H1033" s="1"/>
      <c r="I1033" s="20"/>
      <c r="J1033" s="1"/>
      <c r="K1033" s="16"/>
      <c r="L1033" s="16"/>
      <c r="M1033" s="17">
        <f>Table33[[#This Row],[Debet]]</f>
        <v>0</v>
      </c>
      <c r="T1033"/>
    </row>
    <row r="1034" spans="1:20" x14ac:dyDescent="0.25">
      <c r="A1034" s="11"/>
      <c r="B1034" s="1"/>
      <c r="C1034" s="13"/>
      <c r="D1034" s="23"/>
      <c r="E1034" s="23"/>
      <c r="F1034" s="14" t="str">
        <f>LEFT(Table33[[#This Row],[Account Description ]],5)</f>
        <v/>
      </c>
      <c r="G1034" s="1"/>
      <c r="H1034" s="1"/>
      <c r="I1034" s="20"/>
      <c r="J1034" s="1"/>
      <c r="K1034" s="16"/>
      <c r="L1034" s="16"/>
      <c r="M1034" s="17">
        <f>Table33[[#This Row],[Debet]]</f>
        <v>0</v>
      </c>
      <c r="T1034"/>
    </row>
    <row r="1035" spans="1:20" x14ac:dyDescent="0.25">
      <c r="A1035" s="11"/>
      <c r="B1035" s="1"/>
      <c r="C1035" s="13"/>
      <c r="D1035" s="23"/>
      <c r="E1035" s="23"/>
      <c r="F1035" s="14" t="str">
        <f>LEFT(Table33[[#This Row],[Account Description ]],5)</f>
        <v/>
      </c>
      <c r="G1035" s="1"/>
      <c r="H1035" s="1"/>
      <c r="I1035" s="20"/>
      <c r="J1035" s="1"/>
      <c r="K1035" s="16"/>
      <c r="L1035" s="16"/>
      <c r="M1035" s="17">
        <f>Table33[[#This Row],[Debet]]</f>
        <v>0</v>
      </c>
      <c r="T1035"/>
    </row>
    <row r="1036" spans="1:20" x14ac:dyDescent="0.25">
      <c r="A1036" s="11"/>
      <c r="B1036" s="1"/>
      <c r="C1036" s="13"/>
      <c r="D1036" s="23"/>
      <c r="E1036" s="23"/>
      <c r="F1036" s="14" t="str">
        <f>LEFT(Table33[[#This Row],[Account Description ]],5)</f>
        <v/>
      </c>
      <c r="G1036" s="1"/>
      <c r="H1036" s="1"/>
      <c r="I1036" s="20"/>
      <c r="J1036" s="1"/>
      <c r="K1036" s="16"/>
      <c r="L1036" s="16"/>
      <c r="M1036" s="17">
        <f>Table33[[#This Row],[Debet]]</f>
        <v>0</v>
      </c>
      <c r="T1036"/>
    </row>
    <row r="1037" spans="1:20" x14ac:dyDescent="0.25">
      <c r="A1037" s="11"/>
      <c r="B1037" s="1"/>
      <c r="C1037" s="13"/>
      <c r="D1037" s="23"/>
      <c r="E1037" s="23"/>
      <c r="F1037" s="14" t="str">
        <f>LEFT(Table33[[#This Row],[Account Description ]],5)</f>
        <v/>
      </c>
      <c r="G1037" s="1"/>
      <c r="H1037" s="1"/>
      <c r="I1037" s="20"/>
      <c r="J1037" s="1"/>
      <c r="K1037" s="16"/>
      <c r="L1037" s="16"/>
      <c r="M1037" s="17">
        <f>Table33[[#This Row],[Debet]]</f>
        <v>0</v>
      </c>
      <c r="T1037"/>
    </row>
    <row r="1038" spans="1:20" x14ac:dyDescent="0.25">
      <c r="A1038" s="11"/>
      <c r="B1038" s="1"/>
      <c r="C1038" s="13"/>
      <c r="D1038" s="23"/>
      <c r="E1038" s="23"/>
      <c r="F1038" s="14" t="str">
        <f>LEFT(Table33[[#This Row],[Account Description ]],5)</f>
        <v/>
      </c>
      <c r="G1038" s="1"/>
      <c r="H1038" s="1"/>
      <c r="I1038" s="20"/>
      <c r="J1038" s="1"/>
      <c r="K1038" s="16"/>
      <c r="L1038" s="16"/>
      <c r="M1038" s="17">
        <f>Table33[[#This Row],[Debet]]</f>
        <v>0</v>
      </c>
      <c r="T1038"/>
    </row>
    <row r="1039" spans="1:20" x14ac:dyDescent="0.25">
      <c r="A1039" s="11"/>
      <c r="B1039" s="1"/>
      <c r="C1039" s="13"/>
      <c r="D1039" s="23"/>
      <c r="E1039" s="23"/>
      <c r="F1039" s="14" t="str">
        <f>LEFT(Table33[[#This Row],[Account Description ]],5)</f>
        <v/>
      </c>
      <c r="G1039" s="1"/>
      <c r="H1039" s="1"/>
      <c r="I1039" s="20"/>
      <c r="J1039" s="1"/>
      <c r="K1039" s="16"/>
      <c r="L1039" s="16"/>
      <c r="M1039" s="17">
        <f>Table33[[#This Row],[Debet]]</f>
        <v>0</v>
      </c>
      <c r="T1039"/>
    </row>
    <row r="1040" spans="1:20" x14ac:dyDescent="0.25">
      <c r="A1040" s="11"/>
      <c r="B1040" s="1"/>
      <c r="C1040" s="13"/>
      <c r="D1040" s="23"/>
      <c r="E1040" s="23"/>
      <c r="F1040" s="14" t="str">
        <f>LEFT(Table33[[#This Row],[Account Description ]],5)</f>
        <v/>
      </c>
      <c r="G1040" s="1"/>
      <c r="H1040" s="1"/>
      <c r="I1040" s="20"/>
      <c r="J1040" s="1"/>
      <c r="K1040" s="16"/>
      <c r="L1040" s="16"/>
      <c r="M1040" s="17">
        <f>Table33[[#This Row],[Debet]]</f>
        <v>0</v>
      </c>
      <c r="T1040"/>
    </row>
    <row r="1041" spans="1:20" x14ac:dyDescent="0.25">
      <c r="A1041" s="11"/>
      <c r="B1041" s="1"/>
      <c r="C1041" s="13"/>
      <c r="D1041" s="23"/>
      <c r="E1041" s="23"/>
      <c r="F1041" s="14" t="str">
        <f>LEFT(Table33[[#This Row],[Account Description ]],5)</f>
        <v/>
      </c>
      <c r="G1041" s="1"/>
      <c r="H1041" s="1"/>
      <c r="I1041" s="20"/>
      <c r="J1041" s="1"/>
      <c r="K1041" s="16"/>
      <c r="L1041" s="16"/>
      <c r="M1041" s="17">
        <f>Table33[[#This Row],[Debet]]</f>
        <v>0</v>
      </c>
      <c r="T1041"/>
    </row>
    <row r="1042" spans="1:20" x14ac:dyDescent="0.25">
      <c r="A1042" s="11"/>
      <c r="B1042" s="1"/>
      <c r="C1042" s="13"/>
      <c r="D1042" s="23"/>
      <c r="E1042" s="23"/>
      <c r="F1042" s="14" t="str">
        <f>LEFT(Table33[[#This Row],[Account Description ]],5)</f>
        <v/>
      </c>
      <c r="G1042" s="1"/>
      <c r="H1042" s="1"/>
      <c r="I1042" s="20"/>
      <c r="J1042" s="1"/>
      <c r="K1042" s="16"/>
      <c r="L1042" s="16"/>
      <c r="M1042" s="17">
        <f>Table33[[#This Row],[Debet]]</f>
        <v>0</v>
      </c>
      <c r="T1042"/>
    </row>
    <row r="1043" spans="1:20" x14ac:dyDescent="0.25">
      <c r="A1043" s="11"/>
      <c r="B1043" s="1"/>
      <c r="C1043" s="13"/>
      <c r="D1043" s="23"/>
      <c r="E1043" s="23"/>
      <c r="F1043" s="14" t="str">
        <f>LEFT(Table33[[#This Row],[Account Description ]],5)</f>
        <v/>
      </c>
      <c r="G1043" s="1"/>
      <c r="H1043" s="1"/>
      <c r="I1043" s="20"/>
      <c r="J1043" s="1"/>
      <c r="K1043" s="16"/>
      <c r="L1043" s="16"/>
      <c r="M1043" s="17">
        <f>Table33[[#This Row],[Debet]]</f>
        <v>0</v>
      </c>
      <c r="T1043"/>
    </row>
    <row r="1044" spans="1:20" x14ac:dyDescent="0.25">
      <c r="A1044" s="11"/>
      <c r="B1044" s="1"/>
      <c r="C1044" s="13"/>
      <c r="D1044" s="23"/>
      <c r="E1044" s="23"/>
      <c r="F1044" s="14" t="str">
        <f>LEFT(Table33[[#This Row],[Account Description ]],5)</f>
        <v/>
      </c>
      <c r="G1044" s="1"/>
      <c r="H1044" s="1"/>
      <c r="I1044" s="20"/>
      <c r="J1044" s="1"/>
      <c r="K1044" s="16"/>
      <c r="L1044" s="16"/>
      <c r="M1044" s="17">
        <f>Table33[[#This Row],[Debet]]</f>
        <v>0</v>
      </c>
      <c r="T1044"/>
    </row>
    <row r="1045" spans="1:20" x14ac:dyDescent="0.25">
      <c r="A1045" s="11"/>
      <c r="B1045" s="1"/>
      <c r="C1045" s="13"/>
      <c r="D1045" s="23"/>
      <c r="E1045" s="23"/>
      <c r="F1045" s="14" t="str">
        <f>LEFT(Table33[[#This Row],[Account Description ]],5)</f>
        <v/>
      </c>
      <c r="G1045" s="1"/>
      <c r="H1045" s="1"/>
      <c r="I1045" s="20"/>
      <c r="J1045" s="1"/>
      <c r="K1045" s="16"/>
      <c r="L1045" s="16"/>
      <c r="M1045" s="17">
        <f>Table33[[#This Row],[Debet]]</f>
        <v>0</v>
      </c>
      <c r="T1045"/>
    </row>
    <row r="1046" spans="1:20" x14ac:dyDescent="0.25">
      <c r="A1046" s="11"/>
      <c r="B1046" s="1"/>
      <c r="C1046" s="13"/>
      <c r="D1046" s="23"/>
      <c r="E1046" s="23"/>
      <c r="F1046" s="14" t="str">
        <f>LEFT(Table33[[#This Row],[Account Description ]],5)</f>
        <v/>
      </c>
      <c r="G1046" s="1"/>
      <c r="H1046" s="1"/>
      <c r="I1046" s="20"/>
      <c r="J1046" s="1"/>
      <c r="K1046" s="16"/>
      <c r="L1046" s="16"/>
      <c r="M1046" s="17">
        <f>Table33[[#This Row],[Debet]]</f>
        <v>0</v>
      </c>
      <c r="T1046"/>
    </row>
    <row r="1047" spans="1:20" x14ac:dyDescent="0.25">
      <c r="A1047" s="11"/>
      <c r="B1047" s="1"/>
      <c r="C1047" s="13"/>
      <c r="D1047" s="23"/>
      <c r="E1047" s="23"/>
      <c r="F1047" s="14" t="str">
        <f>LEFT(Table33[[#This Row],[Account Description ]],5)</f>
        <v/>
      </c>
      <c r="G1047" s="1"/>
      <c r="H1047" s="1"/>
      <c r="I1047" s="20"/>
      <c r="J1047" s="1"/>
      <c r="K1047" s="16"/>
      <c r="L1047" s="16"/>
      <c r="M1047" s="17">
        <f>Table33[[#This Row],[Debet]]</f>
        <v>0</v>
      </c>
      <c r="T1047"/>
    </row>
    <row r="1048" spans="1:20" x14ac:dyDescent="0.25">
      <c r="A1048" s="11"/>
      <c r="B1048" s="1"/>
      <c r="C1048" s="13"/>
      <c r="D1048" s="23"/>
      <c r="E1048" s="23"/>
      <c r="F1048" s="14" t="str">
        <f>LEFT(Table33[[#This Row],[Account Description ]],5)</f>
        <v/>
      </c>
      <c r="G1048" s="1"/>
      <c r="H1048" s="1"/>
      <c r="I1048" s="20"/>
      <c r="J1048" s="1"/>
      <c r="K1048" s="16"/>
      <c r="L1048" s="16"/>
      <c r="M1048" s="17">
        <f>Table33[[#This Row],[Debet]]</f>
        <v>0</v>
      </c>
      <c r="T1048"/>
    </row>
    <row r="1049" spans="1:20" x14ac:dyDescent="0.25">
      <c r="A1049" s="11"/>
      <c r="B1049" s="1"/>
      <c r="C1049" s="13"/>
      <c r="D1049" s="23"/>
      <c r="E1049" s="23"/>
      <c r="F1049" s="14" t="str">
        <f>LEFT(Table33[[#This Row],[Account Description ]],5)</f>
        <v/>
      </c>
      <c r="G1049" s="1"/>
      <c r="H1049" s="1"/>
      <c r="I1049" s="20"/>
      <c r="J1049" s="1"/>
      <c r="K1049" s="16"/>
      <c r="L1049" s="16"/>
      <c r="M1049" s="17">
        <f>Table33[[#This Row],[Debet]]</f>
        <v>0</v>
      </c>
      <c r="T1049"/>
    </row>
    <row r="1050" spans="1:20" x14ac:dyDescent="0.25">
      <c r="A1050" s="11"/>
      <c r="B1050" s="1"/>
      <c r="C1050" s="13"/>
      <c r="D1050" s="23"/>
      <c r="E1050" s="23"/>
      <c r="F1050" s="14" t="str">
        <f>LEFT(Table33[[#This Row],[Account Description ]],5)</f>
        <v/>
      </c>
      <c r="G1050" s="1"/>
      <c r="H1050" s="1"/>
      <c r="I1050" s="20"/>
      <c r="J1050" s="1"/>
      <c r="K1050" s="16"/>
      <c r="L1050" s="16"/>
      <c r="M1050" s="17">
        <f>Table33[[#This Row],[Debet]]</f>
        <v>0</v>
      </c>
      <c r="T1050"/>
    </row>
    <row r="1051" spans="1:20" x14ac:dyDescent="0.25">
      <c r="A1051" s="11"/>
      <c r="B1051" s="1"/>
      <c r="C1051" s="13"/>
      <c r="D1051" s="23"/>
      <c r="E1051" s="23"/>
      <c r="F1051" s="14" t="str">
        <f>LEFT(Table33[[#This Row],[Account Description ]],5)</f>
        <v/>
      </c>
      <c r="G1051" s="1"/>
      <c r="H1051" s="1"/>
      <c r="I1051" s="20"/>
      <c r="J1051" s="1"/>
      <c r="K1051" s="16"/>
      <c r="L1051" s="16"/>
      <c r="M1051" s="17">
        <f>Table33[[#This Row],[Debet]]</f>
        <v>0</v>
      </c>
      <c r="T1051"/>
    </row>
    <row r="1052" spans="1:20" x14ac:dyDescent="0.25">
      <c r="A1052" s="11"/>
      <c r="B1052" s="1"/>
      <c r="C1052" s="13"/>
      <c r="D1052" s="23"/>
      <c r="E1052" s="23"/>
      <c r="F1052" s="14" t="str">
        <f>LEFT(Table33[[#This Row],[Account Description ]],5)</f>
        <v/>
      </c>
      <c r="G1052" s="1"/>
      <c r="H1052" s="1"/>
      <c r="I1052" s="20"/>
      <c r="J1052" s="1"/>
      <c r="K1052" s="16"/>
      <c r="L1052" s="16"/>
      <c r="M1052" s="17">
        <f>Table33[[#This Row],[Debet]]</f>
        <v>0</v>
      </c>
      <c r="T1052"/>
    </row>
    <row r="1053" spans="1:20" x14ac:dyDescent="0.25">
      <c r="A1053" s="11"/>
      <c r="B1053" s="1"/>
      <c r="C1053" s="13"/>
      <c r="D1053" s="23"/>
      <c r="E1053" s="23"/>
      <c r="F1053" s="14" t="str">
        <f>LEFT(Table33[[#This Row],[Account Description ]],5)</f>
        <v/>
      </c>
      <c r="G1053" s="1"/>
      <c r="H1053" s="1"/>
      <c r="I1053" s="20"/>
      <c r="J1053" s="1"/>
      <c r="K1053" s="16"/>
      <c r="L1053" s="16"/>
      <c r="M1053" s="17">
        <f>Table33[[#This Row],[Debet]]</f>
        <v>0</v>
      </c>
      <c r="T1053"/>
    </row>
    <row r="1054" spans="1:20" x14ac:dyDescent="0.25">
      <c r="A1054" s="11"/>
      <c r="B1054" s="1"/>
      <c r="C1054" s="13"/>
      <c r="D1054" s="23"/>
      <c r="E1054" s="23"/>
      <c r="F1054" s="14" t="str">
        <f>LEFT(Table33[[#This Row],[Account Description ]],5)</f>
        <v/>
      </c>
      <c r="G1054" s="1"/>
      <c r="H1054" s="1"/>
      <c r="I1054" s="20"/>
      <c r="J1054" s="1"/>
      <c r="K1054" s="16"/>
      <c r="L1054" s="16"/>
      <c r="M1054" s="17">
        <f>Table33[[#This Row],[Debet]]</f>
        <v>0</v>
      </c>
      <c r="T1054"/>
    </row>
    <row r="1055" spans="1:20" x14ac:dyDescent="0.25">
      <c r="A1055" s="11"/>
      <c r="B1055" s="1"/>
      <c r="C1055" s="13"/>
      <c r="D1055" s="23"/>
      <c r="E1055" s="23"/>
      <c r="F1055" s="14" t="str">
        <f>LEFT(Table33[[#This Row],[Account Description ]],5)</f>
        <v/>
      </c>
      <c r="G1055" s="1"/>
      <c r="H1055" s="1"/>
      <c r="I1055" s="20"/>
      <c r="J1055" s="1"/>
      <c r="K1055" s="16"/>
      <c r="L1055" s="16"/>
      <c r="M1055" s="17">
        <f>Table33[[#This Row],[Debet]]</f>
        <v>0</v>
      </c>
      <c r="T1055"/>
    </row>
    <row r="1056" spans="1:20" x14ac:dyDescent="0.25">
      <c r="A1056" s="11"/>
      <c r="B1056" s="1"/>
      <c r="C1056" s="13"/>
      <c r="D1056" s="23"/>
      <c r="E1056" s="23"/>
      <c r="F1056" s="14" t="str">
        <f>LEFT(Table33[[#This Row],[Account Description ]],5)</f>
        <v/>
      </c>
      <c r="G1056" s="1"/>
      <c r="H1056" s="1"/>
      <c r="I1056" s="20"/>
      <c r="J1056" s="1"/>
      <c r="K1056" s="16"/>
      <c r="L1056" s="16"/>
      <c r="M1056" s="17">
        <f>Table33[[#This Row],[Debet]]</f>
        <v>0</v>
      </c>
      <c r="T1056"/>
    </row>
    <row r="1057" spans="1:20" x14ac:dyDescent="0.25">
      <c r="A1057" s="11"/>
      <c r="B1057" s="1"/>
      <c r="C1057" s="13"/>
      <c r="D1057" s="23"/>
      <c r="E1057" s="23"/>
      <c r="F1057" s="14" t="str">
        <f>LEFT(Table33[[#This Row],[Account Description ]],5)</f>
        <v/>
      </c>
      <c r="G1057" s="1"/>
      <c r="H1057" s="1"/>
      <c r="I1057" s="20"/>
      <c r="J1057" s="1"/>
      <c r="K1057" s="16"/>
      <c r="L1057" s="16"/>
      <c r="M1057" s="17">
        <f>Table33[[#This Row],[Debet]]</f>
        <v>0</v>
      </c>
      <c r="T1057"/>
    </row>
    <row r="1058" spans="1:20" x14ac:dyDescent="0.25">
      <c r="A1058" s="11"/>
      <c r="B1058" s="1"/>
      <c r="C1058" s="13"/>
      <c r="D1058" s="23"/>
      <c r="E1058" s="23"/>
      <c r="F1058" s="14" t="str">
        <f>LEFT(Table33[[#This Row],[Account Description ]],5)</f>
        <v/>
      </c>
      <c r="G1058" s="1"/>
      <c r="H1058" s="1"/>
      <c r="I1058" s="20"/>
      <c r="J1058" s="1"/>
      <c r="K1058" s="16"/>
      <c r="L1058" s="16"/>
      <c r="M1058" s="17">
        <f>Table33[[#This Row],[Debet]]</f>
        <v>0</v>
      </c>
      <c r="T1058"/>
    </row>
    <row r="1059" spans="1:20" x14ac:dyDescent="0.25">
      <c r="A1059" s="11"/>
      <c r="B1059" s="1"/>
      <c r="C1059" s="13"/>
      <c r="D1059" s="23"/>
      <c r="E1059" s="23"/>
      <c r="F1059" s="14" t="str">
        <f>LEFT(Table33[[#This Row],[Account Description ]],5)</f>
        <v/>
      </c>
      <c r="G1059" s="1"/>
      <c r="H1059" s="1"/>
      <c r="I1059" s="20"/>
      <c r="J1059" s="1"/>
      <c r="K1059" s="16"/>
      <c r="L1059" s="16"/>
      <c r="M1059" s="17">
        <f>Table33[[#This Row],[Debet]]</f>
        <v>0</v>
      </c>
      <c r="T1059"/>
    </row>
    <row r="1060" spans="1:20" x14ac:dyDescent="0.25">
      <c r="A1060" s="11"/>
      <c r="B1060" s="1"/>
      <c r="C1060" s="13"/>
      <c r="D1060" s="23"/>
      <c r="E1060" s="23"/>
      <c r="F1060" s="14" t="str">
        <f>LEFT(Table33[[#This Row],[Account Description ]],5)</f>
        <v/>
      </c>
      <c r="G1060" s="1"/>
      <c r="H1060" s="1"/>
      <c r="I1060" s="20"/>
      <c r="J1060" s="1"/>
      <c r="K1060" s="16"/>
      <c r="L1060" s="16"/>
      <c r="M1060" s="17">
        <f>Table33[[#This Row],[Debet]]</f>
        <v>0</v>
      </c>
      <c r="T1060"/>
    </row>
    <row r="1061" spans="1:20" x14ac:dyDescent="0.25">
      <c r="A1061" s="11"/>
      <c r="B1061" s="1"/>
      <c r="C1061" s="13"/>
      <c r="D1061" s="23"/>
      <c r="E1061" s="23"/>
      <c r="F1061" s="14" t="str">
        <f>LEFT(Table33[[#This Row],[Account Description ]],5)</f>
        <v/>
      </c>
      <c r="G1061" s="1"/>
      <c r="H1061" s="1"/>
      <c r="I1061" s="20"/>
      <c r="J1061" s="1"/>
      <c r="K1061" s="16"/>
      <c r="L1061" s="16"/>
      <c r="M1061" s="17">
        <f>Table33[[#This Row],[Debet]]</f>
        <v>0</v>
      </c>
      <c r="T1061"/>
    </row>
    <row r="1062" spans="1:20" x14ac:dyDescent="0.25">
      <c r="A1062" s="11"/>
      <c r="B1062" s="1"/>
      <c r="C1062" s="13"/>
      <c r="D1062" s="23"/>
      <c r="E1062" s="23"/>
      <c r="F1062" s="14" t="str">
        <f>LEFT(Table33[[#This Row],[Account Description ]],5)</f>
        <v/>
      </c>
      <c r="G1062" s="1"/>
      <c r="H1062" s="1"/>
      <c r="I1062" s="20"/>
      <c r="J1062" s="1"/>
      <c r="K1062" s="16"/>
      <c r="L1062" s="16"/>
      <c r="M1062" s="17">
        <f>Table33[[#This Row],[Debet]]</f>
        <v>0</v>
      </c>
      <c r="T1062"/>
    </row>
    <row r="1063" spans="1:20" x14ac:dyDescent="0.25">
      <c r="A1063" s="11"/>
      <c r="B1063" s="1"/>
      <c r="C1063" s="13"/>
      <c r="D1063" s="23"/>
      <c r="E1063" s="23"/>
      <c r="F1063" s="14" t="str">
        <f>LEFT(Table33[[#This Row],[Account Description ]],5)</f>
        <v/>
      </c>
      <c r="G1063" s="1"/>
      <c r="H1063" s="1"/>
      <c r="I1063" s="20"/>
      <c r="J1063" s="1"/>
      <c r="K1063" s="16"/>
      <c r="L1063" s="16"/>
      <c r="M1063" s="17">
        <f>Table33[[#This Row],[Debet]]</f>
        <v>0</v>
      </c>
      <c r="T1063"/>
    </row>
    <row r="1064" spans="1:20" x14ac:dyDescent="0.25">
      <c r="A1064" s="11"/>
      <c r="B1064" s="1"/>
      <c r="C1064" s="13"/>
      <c r="D1064" s="23"/>
      <c r="E1064" s="23"/>
      <c r="F1064" s="14" t="str">
        <f>LEFT(Table33[[#This Row],[Account Description ]],5)</f>
        <v/>
      </c>
      <c r="G1064" s="1"/>
      <c r="H1064" s="1"/>
      <c r="I1064" s="20"/>
      <c r="J1064" s="1"/>
      <c r="K1064" s="16"/>
      <c r="L1064" s="16"/>
      <c r="M1064" s="17">
        <f>Table33[[#This Row],[Debet]]</f>
        <v>0</v>
      </c>
      <c r="T1064"/>
    </row>
    <row r="1065" spans="1:20" x14ac:dyDescent="0.25">
      <c r="A1065" s="11"/>
      <c r="B1065" s="1"/>
      <c r="C1065" s="13"/>
      <c r="D1065" s="23"/>
      <c r="E1065" s="23"/>
      <c r="F1065" s="14" t="str">
        <f>LEFT(Table33[[#This Row],[Account Description ]],5)</f>
        <v/>
      </c>
      <c r="G1065" s="1"/>
      <c r="H1065" s="1"/>
      <c r="I1065" s="20"/>
      <c r="J1065" s="1"/>
      <c r="K1065" s="16"/>
      <c r="L1065" s="16"/>
      <c r="M1065" s="17">
        <f>Table33[[#This Row],[Debet]]</f>
        <v>0</v>
      </c>
      <c r="T1065"/>
    </row>
    <row r="1066" spans="1:20" x14ac:dyDescent="0.25">
      <c r="A1066" s="11"/>
      <c r="B1066" s="1"/>
      <c r="C1066" s="13"/>
      <c r="D1066" s="23"/>
      <c r="E1066" s="23"/>
      <c r="F1066" s="14" t="str">
        <f>LEFT(Table33[[#This Row],[Account Description ]],5)</f>
        <v/>
      </c>
      <c r="G1066" s="1"/>
      <c r="H1066" s="1"/>
      <c r="I1066" s="20"/>
      <c r="J1066" s="1"/>
      <c r="K1066" s="16"/>
      <c r="L1066" s="16"/>
      <c r="M1066" s="17">
        <f>Table33[[#This Row],[Debet]]</f>
        <v>0</v>
      </c>
      <c r="T1066"/>
    </row>
    <row r="1067" spans="1:20" x14ac:dyDescent="0.25">
      <c r="A1067" s="11"/>
      <c r="B1067" s="1"/>
      <c r="C1067" s="13"/>
      <c r="D1067" s="23"/>
      <c r="E1067" s="23"/>
      <c r="F1067" s="14" t="str">
        <f>LEFT(Table33[[#This Row],[Account Description ]],5)</f>
        <v/>
      </c>
      <c r="G1067" s="1"/>
      <c r="H1067" s="1"/>
      <c r="I1067" s="20"/>
      <c r="J1067" s="1"/>
      <c r="K1067" s="16"/>
      <c r="L1067" s="16"/>
      <c r="M1067" s="17">
        <f>Table33[[#This Row],[Debet]]</f>
        <v>0</v>
      </c>
      <c r="T1067"/>
    </row>
    <row r="1068" spans="1:20" x14ac:dyDescent="0.25">
      <c r="A1068" s="11"/>
      <c r="B1068" s="1"/>
      <c r="C1068" s="13"/>
      <c r="D1068" s="23"/>
      <c r="E1068" s="23"/>
      <c r="F1068" s="14" t="str">
        <f>LEFT(Table33[[#This Row],[Account Description ]],5)</f>
        <v/>
      </c>
      <c r="G1068" s="1"/>
      <c r="H1068" s="1"/>
      <c r="I1068" s="20"/>
      <c r="J1068" s="1"/>
      <c r="K1068" s="16"/>
      <c r="L1068" s="16"/>
      <c r="M1068" s="17">
        <f>Table33[[#This Row],[Debet]]</f>
        <v>0</v>
      </c>
      <c r="T1068"/>
    </row>
    <row r="1069" spans="1:20" x14ac:dyDescent="0.25">
      <c r="A1069" s="11"/>
      <c r="B1069" s="1"/>
      <c r="C1069" s="13"/>
      <c r="D1069" s="23"/>
      <c r="E1069" s="23"/>
      <c r="F1069" s="14" t="str">
        <f>LEFT(Table33[[#This Row],[Account Description ]],5)</f>
        <v/>
      </c>
      <c r="G1069" s="1"/>
      <c r="H1069" s="1"/>
      <c r="I1069" s="20"/>
      <c r="J1069" s="1"/>
      <c r="K1069" s="16"/>
      <c r="L1069" s="16"/>
      <c r="M1069" s="17">
        <f>Table33[[#This Row],[Debet]]</f>
        <v>0</v>
      </c>
      <c r="T1069"/>
    </row>
    <row r="1070" spans="1:20" x14ac:dyDescent="0.25">
      <c r="A1070" s="11"/>
      <c r="B1070" s="1"/>
      <c r="C1070" s="13"/>
      <c r="D1070" s="23"/>
      <c r="E1070" s="23"/>
      <c r="F1070" s="14" t="str">
        <f>LEFT(Table33[[#This Row],[Account Description ]],5)</f>
        <v/>
      </c>
      <c r="G1070" s="1"/>
      <c r="H1070" s="1"/>
      <c r="I1070" s="20"/>
      <c r="J1070" s="1"/>
      <c r="K1070" s="16"/>
      <c r="L1070" s="16"/>
      <c r="M1070" s="17">
        <f>Table33[[#This Row],[Debet]]</f>
        <v>0</v>
      </c>
      <c r="T1070"/>
    </row>
    <row r="1071" spans="1:20" x14ac:dyDescent="0.25">
      <c r="A1071" s="11"/>
      <c r="B1071" s="1"/>
      <c r="C1071" s="13"/>
      <c r="D1071" s="23"/>
      <c r="E1071" s="23"/>
      <c r="F1071" s="14" t="str">
        <f>LEFT(Table33[[#This Row],[Account Description ]],5)</f>
        <v/>
      </c>
      <c r="G1071" s="1"/>
      <c r="H1071" s="1"/>
      <c r="I1071" s="20"/>
      <c r="J1071" s="1"/>
      <c r="K1071" s="16"/>
      <c r="L1071" s="16"/>
      <c r="M1071" s="17">
        <f>Table33[[#This Row],[Debet]]</f>
        <v>0</v>
      </c>
      <c r="T1071"/>
    </row>
    <row r="1072" spans="1:20" x14ac:dyDescent="0.25">
      <c r="A1072" s="11"/>
      <c r="B1072" s="1"/>
      <c r="C1072" s="13"/>
      <c r="D1072" s="23"/>
      <c r="E1072" s="23"/>
      <c r="F1072" s="14" t="str">
        <f>LEFT(Table33[[#This Row],[Account Description ]],5)</f>
        <v/>
      </c>
      <c r="G1072" s="1"/>
      <c r="H1072" s="1"/>
      <c r="I1072" s="20"/>
      <c r="J1072" s="1"/>
      <c r="K1072" s="16"/>
      <c r="L1072" s="16"/>
      <c r="M1072" s="17">
        <f>Table33[[#This Row],[Debet]]</f>
        <v>0</v>
      </c>
      <c r="T1072"/>
    </row>
    <row r="1073" spans="1:20" x14ac:dyDescent="0.25">
      <c r="A1073" s="11"/>
      <c r="B1073" s="1"/>
      <c r="C1073" s="13"/>
      <c r="D1073" s="23"/>
      <c r="E1073" s="23"/>
      <c r="F1073" s="14" t="str">
        <f>LEFT(Table33[[#This Row],[Account Description ]],5)</f>
        <v/>
      </c>
      <c r="G1073" s="1"/>
      <c r="H1073" s="1"/>
      <c r="I1073" s="20"/>
      <c r="J1073" s="1"/>
      <c r="K1073" s="16"/>
      <c r="L1073" s="16"/>
      <c r="M1073" s="17">
        <f>Table33[[#This Row],[Debet]]</f>
        <v>0</v>
      </c>
      <c r="T1073"/>
    </row>
    <row r="1074" spans="1:20" x14ac:dyDescent="0.25">
      <c r="A1074" s="11"/>
      <c r="B1074" s="1"/>
      <c r="C1074" s="13"/>
      <c r="D1074" s="23"/>
      <c r="E1074" s="23"/>
      <c r="F1074" s="14" t="str">
        <f>LEFT(Table33[[#This Row],[Account Description ]],5)</f>
        <v/>
      </c>
      <c r="G1074" s="1"/>
      <c r="H1074" s="1"/>
      <c r="I1074" s="20"/>
      <c r="J1074" s="1"/>
      <c r="K1074" s="16"/>
      <c r="L1074" s="16"/>
      <c r="M1074" s="17">
        <f>Table33[[#This Row],[Debet]]</f>
        <v>0</v>
      </c>
      <c r="T1074"/>
    </row>
    <row r="1075" spans="1:20" x14ac:dyDescent="0.25">
      <c r="A1075" s="11"/>
      <c r="B1075" s="1"/>
      <c r="C1075" s="13"/>
      <c r="D1075" s="23"/>
      <c r="E1075" s="23"/>
      <c r="F1075" s="14" t="str">
        <f>LEFT(Table33[[#This Row],[Account Description ]],5)</f>
        <v/>
      </c>
      <c r="G1075" s="1"/>
      <c r="H1075" s="1"/>
      <c r="I1075" s="20"/>
      <c r="J1075" s="1"/>
      <c r="K1075" s="16"/>
      <c r="L1075" s="16"/>
      <c r="M1075" s="17">
        <f>Table33[[#This Row],[Debet]]</f>
        <v>0</v>
      </c>
      <c r="T1075"/>
    </row>
    <row r="1076" spans="1:20" x14ac:dyDescent="0.25">
      <c r="A1076" s="11"/>
      <c r="B1076" s="1"/>
      <c r="C1076" s="13"/>
      <c r="D1076" s="23"/>
      <c r="E1076" s="23"/>
      <c r="F1076" s="14" t="str">
        <f>LEFT(Table33[[#This Row],[Account Description ]],5)</f>
        <v/>
      </c>
      <c r="G1076" s="1"/>
      <c r="H1076" s="1"/>
      <c r="I1076" s="20"/>
      <c r="J1076" s="1"/>
      <c r="K1076" s="16"/>
      <c r="L1076" s="16"/>
      <c r="M1076" s="17">
        <f>Table33[[#This Row],[Debet]]</f>
        <v>0</v>
      </c>
      <c r="T1076"/>
    </row>
    <row r="1077" spans="1:20" x14ac:dyDescent="0.25">
      <c r="A1077" s="11"/>
      <c r="B1077" s="1"/>
      <c r="C1077" s="13"/>
      <c r="D1077" s="23"/>
      <c r="E1077" s="23"/>
      <c r="F1077" s="14" t="str">
        <f>LEFT(Table33[[#This Row],[Account Description ]],5)</f>
        <v/>
      </c>
      <c r="G1077" s="1"/>
      <c r="H1077" s="1"/>
      <c r="I1077" s="20"/>
      <c r="J1077" s="1"/>
      <c r="K1077" s="16"/>
      <c r="L1077" s="16"/>
      <c r="M1077" s="17">
        <f>Table33[[#This Row],[Debet]]</f>
        <v>0</v>
      </c>
      <c r="T1077"/>
    </row>
    <row r="1078" spans="1:20" x14ac:dyDescent="0.25">
      <c r="A1078" s="11"/>
      <c r="B1078" s="1"/>
      <c r="C1078" s="13"/>
      <c r="D1078" s="23"/>
      <c r="E1078" s="23"/>
      <c r="F1078" s="14" t="str">
        <f>LEFT(Table33[[#This Row],[Account Description ]],5)</f>
        <v/>
      </c>
      <c r="G1078" s="1"/>
      <c r="H1078" s="1"/>
      <c r="I1078" s="20"/>
      <c r="J1078" s="1"/>
      <c r="K1078" s="16"/>
      <c r="L1078" s="16"/>
      <c r="M1078" s="17">
        <f>Table33[[#This Row],[Debet]]</f>
        <v>0</v>
      </c>
      <c r="T1078"/>
    </row>
    <row r="1079" spans="1:20" x14ac:dyDescent="0.25">
      <c r="A1079" s="11"/>
      <c r="B1079" s="1"/>
      <c r="C1079" s="13"/>
      <c r="D1079" s="23"/>
      <c r="E1079" s="23"/>
      <c r="F1079" s="14" t="str">
        <f>LEFT(Table33[[#This Row],[Account Description ]],5)</f>
        <v/>
      </c>
      <c r="G1079" s="1"/>
      <c r="H1079" s="1"/>
      <c r="I1079" s="20"/>
      <c r="J1079" s="1"/>
      <c r="K1079" s="16"/>
      <c r="L1079" s="16"/>
      <c r="M1079" s="17">
        <f>Table33[[#This Row],[Debet]]</f>
        <v>0</v>
      </c>
      <c r="T1079"/>
    </row>
    <row r="1080" spans="1:20" x14ac:dyDescent="0.25">
      <c r="A1080" s="11"/>
      <c r="B1080" s="1"/>
      <c r="C1080" s="13"/>
      <c r="D1080" s="23"/>
      <c r="E1080" s="23"/>
      <c r="F1080" s="14" t="str">
        <f>LEFT(Table33[[#This Row],[Account Description ]],5)</f>
        <v/>
      </c>
      <c r="G1080" s="1"/>
      <c r="H1080" s="1"/>
      <c r="I1080" s="20"/>
      <c r="J1080" s="1"/>
      <c r="K1080" s="16"/>
      <c r="L1080" s="16"/>
      <c r="M1080" s="17">
        <f>Table33[[#This Row],[Debet]]</f>
        <v>0</v>
      </c>
      <c r="T1080"/>
    </row>
    <row r="1081" spans="1:20" x14ac:dyDescent="0.25">
      <c r="A1081" s="11"/>
      <c r="B1081" s="1"/>
      <c r="C1081" s="13"/>
      <c r="D1081" s="23"/>
      <c r="E1081" s="23"/>
      <c r="F1081" s="14" t="str">
        <f>LEFT(Table33[[#This Row],[Account Description ]],5)</f>
        <v/>
      </c>
      <c r="G1081" s="1"/>
      <c r="H1081" s="1"/>
      <c r="I1081" s="20"/>
      <c r="J1081" s="1"/>
      <c r="K1081" s="16"/>
      <c r="L1081" s="16"/>
      <c r="M1081" s="17">
        <f>Table33[[#This Row],[Debet]]</f>
        <v>0</v>
      </c>
      <c r="T1081"/>
    </row>
    <row r="1082" spans="1:20" x14ac:dyDescent="0.25">
      <c r="A1082" s="11"/>
      <c r="B1082" s="1"/>
      <c r="C1082" s="13"/>
      <c r="D1082" s="23"/>
      <c r="E1082" s="23"/>
      <c r="F1082" s="14" t="str">
        <f>LEFT(Table33[[#This Row],[Account Description ]],5)</f>
        <v/>
      </c>
      <c r="G1082" s="1"/>
      <c r="H1082" s="1"/>
      <c r="I1082" s="20"/>
      <c r="J1082" s="1"/>
      <c r="K1082" s="16"/>
      <c r="L1082" s="16"/>
      <c r="M1082" s="17">
        <f>Table33[[#This Row],[Debet]]</f>
        <v>0</v>
      </c>
      <c r="T1082"/>
    </row>
    <row r="1083" spans="1:20" x14ac:dyDescent="0.25">
      <c r="A1083" s="11"/>
      <c r="B1083" s="1"/>
      <c r="C1083" s="13"/>
      <c r="D1083" s="23"/>
      <c r="E1083" s="23"/>
      <c r="F1083" s="14" t="str">
        <f>LEFT(Table33[[#This Row],[Account Description ]],5)</f>
        <v/>
      </c>
      <c r="G1083" s="1"/>
      <c r="H1083" s="1"/>
      <c r="I1083" s="20"/>
      <c r="J1083" s="1"/>
      <c r="K1083" s="16"/>
      <c r="L1083" s="16"/>
      <c r="M1083" s="17">
        <f>Table33[[#This Row],[Debet]]</f>
        <v>0</v>
      </c>
      <c r="T1083"/>
    </row>
    <row r="1084" spans="1:20" x14ac:dyDescent="0.25">
      <c r="A1084" s="11"/>
      <c r="B1084" s="1"/>
      <c r="C1084" s="13"/>
      <c r="D1084" s="23"/>
      <c r="E1084" s="23"/>
      <c r="F1084" s="14" t="str">
        <f>LEFT(Table33[[#This Row],[Account Description ]],5)</f>
        <v/>
      </c>
      <c r="G1084" s="1"/>
      <c r="H1084" s="1"/>
      <c r="I1084" s="20"/>
      <c r="J1084" s="1"/>
      <c r="K1084" s="16"/>
      <c r="L1084" s="16"/>
      <c r="M1084" s="17">
        <f>Table33[[#This Row],[Debet]]</f>
        <v>0</v>
      </c>
      <c r="T1084"/>
    </row>
    <row r="1085" spans="1:20" x14ac:dyDescent="0.25">
      <c r="A1085" s="11"/>
      <c r="B1085" s="1"/>
      <c r="C1085" s="13"/>
      <c r="D1085" s="23"/>
      <c r="E1085" s="23"/>
      <c r="F1085" s="14" t="str">
        <f>LEFT(Table33[[#This Row],[Account Description ]],5)</f>
        <v/>
      </c>
      <c r="G1085" s="1"/>
      <c r="H1085" s="1"/>
      <c r="I1085" s="20"/>
      <c r="J1085" s="1"/>
      <c r="K1085" s="16"/>
      <c r="L1085" s="16"/>
      <c r="M1085" s="17">
        <f>Table33[[#This Row],[Debet]]</f>
        <v>0</v>
      </c>
      <c r="T1085"/>
    </row>
    <row r="1086" spans="1:20" x14ac:dyDescent="0.25">
      <c r="A1086" s="11"/>
      <c r="B1086" s="1"/>
      <c r="C1086" s="13"/>
      <c r="D1086" s="23"/>
      <c r="E1086" s="23"/>
      <c r="F1086" s="14" t="str">
        <f>LEFT(Table33[[#This Row],[Account Description ]],5)</f>
        <v/>
      </c>
      <c r="G1086" s="1"/>
      <c r="H1086" s="1"/>
      <c r="I1086" s="20"/>
      <c r="J1086" s="1"/>
      <c r="K1086" s="16"/>
      <c r="L1086" s="16"/>
      <c r="M1086" s="17">
        <f>Table33[[#This Row],[Debet]]</f>
        <v>0</v>
      </c>
      <c r="T1086"/>
    </row>
    <row r="1087" spans="1:20" x14ac:dyDescent="0.25">
      <c r="A1087" s="11"/>
      <c r="B1087" s="1"/>
      <c r="C1087" s="13"/>
      <c r="D1087" s="23"/>
      <c r="E1087" s="23"/>
      <c r="F1087" s="14" t="str">
        <f>LEFT(Table33[[#This Row],[Account Description ]],5)</f>
        <v/>
      </c>
      <c r="G1087" s="1"/>
      <c r="H1087" s="1"/>
      <c r="I1087" s="20"/>
      <c r="J1087" s="1"/>
      <c r="K1087" s="16"/>
      <c r="L1087" s="16"/>
      <c r="M1087" s="17">
        <f>Table33[[#This Row],[Debet]]</f>
        <v>0</v>
      </c>
      <c r="T1087"/>
    </row>
    <row r="1088" spans="1:20" x14ac:dyDescent="0.25">
      <c r="A1088" s="11"/>
      <c r="B1088" s="1"/>
      <c r="C1088" s="13"/>
      <c r="D1088" s="23"/>
      <c r="E1088" s="23"/>
      <c r="F1088" s="14" t="str">
        <f>LEFT(Table33[[#This Row],[Account Description ]],5)</f>
        <v/>
      </c>
      <c r="G1088" s="1"/>
      <c r="H1088" s="1"/>
      <c r="I1088" s="20"/>
      <c r="J1088" s="1"/>
      <c r="K1088" s="16"/>
      <c r="L1088" s="16"/>
      <c r="M1088" s="17">
        <f>Table33[[#This Row],[Debet]]</f>
        <v>0</v>
      </c>
      <c r="T1088"/>
    </row>
    <row r="1089" spans="1:20" x14ac:dyDescent="0.25">
      <c r="A1089" s="11"/>
      <c r="B1089" s="1"/>
      <c r="C1089" s="13"/>
      <c r="D1089" s="23"/>
      <c r="E1089" s="23"/>
      <c r="F1089" s="14" t="str">
        <f>LEFT(Table33[[#This Row],[Account Description ]],5)</f>
        <v/>
      </c>
      <c r="G1089" s="1"/>
      <c r="H1089" s="1"/>
      <c r="I1089" s="20"/>
      <c r="J1089" s="1"/>
      <c r="K1089" s="16"/>
      <c r="L1089" s="16"/>
      <c r="M1089" s="17">
        <f>Table33[[#This Row],[Debet]]</f>
        <v>0</v>
      </c>
      <c r="T1089"/>
    </row>
    <row r="1090" spans="1:20" x14ac:dyDescent="0.25">
      <c r="A1090" s="11"/>
      <c r="B1090" s="1"/>
      <c r="C1090" s="13"/>
      <c r="D1090" s="23"/>
      <c r="E1090" s="23"/>
      <c r="F1090" s="14" t="str">
        <f>LEFT(Table33[[#This Row],[Account Description ]],5)</f>
        <v/>
      </c>
      <c r="G1090" s="1"/>
      <c r="H1090" s="1"/>
      <c r="I1090" s="20"/>
      <c r="J1090" s="1"/>
      <c r="K1090" s="16"/>
      <c r="L1090" s="16"/>
      <c r="M1090" s="17">
        <f>Table33[[#This Row],[Debet]]</f>
        <v>0</v>
      </c>
      <c r="T1090"/>
    </row>
    <row r="1091" spans="1:20" x14ac:dyDescent="0.25">
      <c r="A1091" s="11"/>
      <c r="B1091" s="1"/>
      <c r="C1091" s="13"/>
      <c r="D1091" s="23"/>
      <c r="E1091" s="23"/>
      <c r="F1091" s="14" t="str">
        <f>LEFT(Table33[[#This Row],[Account Description ]],5)</f>
        <v/>
      </c>
      <c r="G1091" s="1"/>
      <c r="H1091" s="1"/>
      <c r="I1091" s="20"/>
      <c r="J1091" s="1"/>
      <c r="K1091" s="16"/>
      <c r="L1091" s="16"/>
      <c r="M1091" s="17">
        <f>Table33[[#This Row],[Debet]]</f>
        <v>0</v>
      </c>
      <c r="T1091"/>
    </row>
    <row r="1092" spans="1:20" x14ac:dyDescent="0.25">
      <c r="A1092" s="11"/>
      <c r="B1092" s="1"/>
      <c r="C1092" s="13"/>
      <c r="D1092" s="23"/>
      <c r="E1092" s="23"/>
      <c r="F1092" s="14" t="str">
        <f>LEFT(Table33[[#This Row],[Account Description ]],5)</f>
        <v/>
      </c>
      <c r="G1092" s="1"/>
      <c r="H1092" s="1"/>
      <c r="I1092" s="20"/>
      <c r="J1092" s="1"/>
      <c r="K1092" s="16"/>
      <c r="L1092" s="16"/>
      <c r="M1092" s="17">
        <f>Table33[[#This Row],[Debet]]</f>
        <v>0</v>
      </c>
      <c r="T1092"/>
    </row>
    <row r="1093" spans="1:20" x14ac:dyDescent="0.25">
      <c r="A1093" s="11"/>
      <c r="B1093" s="1"/>
      <c r="C1093" s="13"/>
      <c r="D1093" s="23"/>
      <c r="E1093" s="23"/>
      <c r="F1093" s="14" t="str">
        <f>LEFT(Table33[[#This Row],[Account Description ]],5)</f>
        <v/>
      </c>
      <c r="G1093" s="1"/>
      <c r="H1093" s="1"/>
      <c r="I1093" s="20"/>
      <c r="J1093" s="1"/>
      <c r="K1093" s="16"/>
      <c r="L1093" s="16"/>
      <c r="M1093" s="17">
        <f>Table33[[#This Row],[Debet]]</f>
        <v>0</v>
      </c>
      <c r="T1093"/>
    </row>
    <row r="1094" spans="1:20" x14ac:dyDescent="0.25">
      <c r="A1094" s="11"/>
      <c r="B1094" s="1"/>
      <c r="C1094" s="13"/>
      <c r="D1094" s="23"/>
      <c r="E1094" s="23"/>
      <c r="F1094" s="14" t="str">
        <f>LEFT(Table33[[#This Row],[Account Description ]],5)</f>
        <v/>
      </c>
      <c r="G1094" s="1"/>
      <c r="H1094" s="1"/>
      <c r="I1094" s="20"/>
      <c r="J1094" s="1"/>
      <c r="K1094" s="16"/>
      <c r="L1094" s="16"/>
      <c r="M1094" s="17">
        <f>Table33[[#This Row],[Debet]]</f>
        <v>0</v>
      </c>
      <c r="T1094"/>
    </row>
    <row r="1095" spans="1:20" x14ac:dyDescent="0.25">
      <c r="A1095" s="11"/>
      <c r="B1095" s="1"/>
      <c r="C1095" s="13"/>
      <c r="D1095" s="23"/>
      <c r="E1095" s="23"/>
      <c r="F1095" s="14" t="str">
        <f>LEFT(Table33[[#This Row],[Account Description ]],5)</f>
        <v/>
      </c>
      <c r="G1095" s="1"/>
      <c r="H1095" s="1"/>
      <c r="I1095" s="20"/>
      <c r="J1095" s="1"/>
      <c r="K1095" s="16"/>
      <c r="L1095" s="16"/>
      <c r="M1095" s="17">
        <f>Table33[[#This Row],[Debet]]</f>
        <v>0</v>
      </c>
      <c r="T1095"/>
    </row>
    <row r="1096" spans="1:20" x14ac:dyDescent="0.25">
      <c r="A1096" s="11"/>
      <c r="B1096" s="1"/>
      <c r="C1096" s="13"/>
      <c r="D1096" s="23"/>
      <c r="E1096" s="23"/>
      <c r="F1096" s="14" t="str">
        <f>LEFT(Table33[[#This Row],[Account Description ]],5)</f>
        <v/>
      </c>
      <c r="G1096" s="1"/>
      <c r="H1096" s="1"/>
      <c r="I1096" s="20"/>
      <c r="J1096" s="1"/>
      <c r="K1096" s="16"/>
      <c r="L1096" s="16"/>
      <c r="M1096" s="17">
        <f>Table33[[#This Row],[Debet]]</f>
        <v>0</v>
      </c>
      <c r="T1096"/>
    </row>
    <row r="1097" spans="1:20" x14ac:dyDescent="0.25">
      <c r="A1097" s="11"/>
      <c r="B1097" s="1"/>
      <c r="C1097" s="13"/>
      <c r="D1097" s="23"/>
      <c r="E1097" s="23"/>
      <c r="F1097" s="14" t="str">
        <f>LEFT(Table33[[#This Row],[Account Description ]],5)</f>
        <v/>
      </c>
      <c r="G1097" s="1"/>
      <c r="H1097" s="1"/>
      <c r="I1097" s="20"/>
      <c r="J1097" s="1"/>
      <c r="K1097" s="16"/>
      <c r="L1097" s="16"/>
      <c r="M1097" s="17">
        <f>Table33[[#This Row],[Debet]]</f>
        <v>0</v>
      </c>
      <c r="T1097"/>
    </row>
    <row r="1098" spans="1:20" x14ac:dyDescent="0.25">
      <c r="A1098" s="11"/>
      <c r="B1098" s="1"/>
      <c r="C1098" s="13"/>
      <c r="D1098" s="23"/>
      <c r="E1098" s="23"/>
      <c r="F1098" s="14" t="str">
        <f>LEFT(Table33[[#This Row],[Account Description ]],5)</f>
        <v/>
      </c>
      <c r="G1098" s="1"/>
      <c r="H1098" s="1"/>
      <c r="I1098" s="20"/>
      <c r="J1098" s="1"/>
      <c r="K1098" s="16"/>
      <c r="L1098" s="16"/>
      <c r="M1098" s="17">
        <f>Table33[[#This Row],[Debet]]</f>
        <v>0</v>
      </c>
      <c r="T1098"/>
    </row>
    <row r="1099" spans="1:20" x14ac:dyDescent="0.25">
      <c r="A1099" s="11"/>
      <c r="B1099" s="1"/>
      <c r="C1099" s="13"/>
      <c r="D1099" s="23"/>
      <c r="E1099" s="23"/>
      <c r="F1099" s="14" t="str">
        <f>LEFT(Table33[[#This Row],[Account Description ]],5)</f>
        <v/>
      </c>
      <c r="G1099" s="1"/>
      <c r="H1099" s="1"/>
      <c r="I1099" s="20"/>
      <c r="J1099" s="1"/>
      <c r="K1099" s="16"/>
      <c r="L1099" s="16"/>
      <c r="M1099" s="17">
        <f>Table33[[#This Row],[Debet]]</f>
        <v>0</v>
      </c>
      <c r="T1099"/>
    </row>
    <row r="1100" spans="1:20" x14ac:dyDescent="0.25">
      <c r="A1100" s="11"/>
      <c r="B1100" s="1"/>
      <c r="C1100" s="13"/>
      <c r="D1100" s="23"/>
      <c r="E1100" s="23"/>
      <c r="F1100" s="14" t="str">
        <f>LEFT(Table33[[#This Row],[Account Description ]],5)</f>
        <v/>
      </c>
      <c r="G1100" s="1"/>
      <c r="H1100" s="1"/>
      <c r="I1100" s="20"/>
      <c r="J1100" s="1"/>
      <c r="K1100" s="16"/>
      <c r="L1100" s="16"/>
      <c r="M1100" s="17">
        <f>Table33[[#This Row],[Debet]]</f>
        <v>0</v>
      </c>
      <c r="T1100"/>
    </row>
    <row r="1101" spans="1:20" x14ac:dyDescent="0.25">
      <c r="A1101" s="11"/>
      <c r="B1101" s="1"/>
      <c r="C1101" s="13"/>
      <c r="D1101" s="23"/>
      <c r="E1101" s="23"/>
      <c r="F1101" s="14" t="str">
        <f>LEFT(Table33[[#This Row],[Account Description ]],5)</f>
        <v/>
      </c>
      <c r="G1101" s="1"/>
      <c r="H1101" s="1"/>
      <c r="I1101" s="20"/>
      <c r="J1101" s="1"/>
      <c r="K1101" s="16"/>
      <c r="L1101" s="16"/>
      <c r="M1101" s="17">
        <f>Table33[[#This Row],[Debet]]</f>
        <v>0</v>
      </c>
      <c r="T1101"/>
    </row>
    <row r="1102" spans="1:20" x14ac:dyDescent="0.25">
      <c r="A1102" s="11"/>
      <c r="B1102" s="1"/>
      <c r="C1102" s="13"/>
      <c r="D1102" s="23"/>
      <c r="E1102" s="23"/>
      <c r="F1102" s="14" t="str">
        <f>LEFT(Table33[[#This Row],[Account Description ]],5)</f>
        <v/>
      </c>
      <c r="G1102" s="1"/>
      <c r="H1102" s="1"/>
      <c r="I1102" s="20"/>
      <c r="J1102" s="1"/>
      <c r="K1102" s="16"/>
      <c r="L1102" s="16"/>
      <c r="M1102" s="17">
        <f>Table33[[#This Row],[Debet]]</f>
        <v>0</v>
      </c>
      <c r="T1102"/>
    </row>
    <row r="1103" spans="1:20" x14ac:dyDescent="0.25">
      <c r="A1103" s="11"/>
      <c r="B1103" s="1"/>
      <c r="C1103" s="13"/>
      <c r="D1103" s="23"/>
      <c r="E1103" s="23"/>
      <c r="F1103" s="14" t="str">
        <f>LEFT(Table33[[#This Row],[Account Description ]],5)</f>
        <v/>
      </c>
      <c r="G1103" s="1"/>
      <c r="H1103" s="1"/>
      <c r="I1103" s="20"/>
      <c r="J1103" s="1"/>
      <c r="K1103" s="16"/>
      <c r="L1103" s="16"/>
      <c r="M1103" s="17">
        <f>Table33[[#This Row],[Debet]]</f>
        <v>0</v>
      </c>
      <c r="T1103"/>
    </row>
    <row r="1104" spans="1:20" x14ac:dyDescent="0.25">
      <c r="A1104" s="11"/>
      <c r="B1104" s="1"/>
      <c r="C1104" s="13"/>
      <c r="D1104" s="23"/>
      <c r="E1104" s="23"/>
      <c r="F1104" s="14" t="str">
        <f>LEFT(Table33[[#This Row],[Account Description ]],5)</f>
        <v/>
      </c>
      <c r="G1104" s="1"/>
      <c r="H1104" s="1"/>
      <c r="I1104" s="20"/>
      <c r="J1104" s="1"/>
      <c r="K1104" s="16"/>
      <c r="L1104" s="16"/>
      <c r="M1104" s="17">
        <f>Table33[[#This Row],[Debet]]</f>
        <v>0</v>
      </c>
      <c r="T1104"/>
    </row>
    <row r="1105" spans="1:20" x14ac:dyDescent="0.25">
      <c r="A1105" s="11"/>
      <c r="B1105" s="1"/>
      <c r="C1105" s="13"/>
      <c r="D1105" s="23"/>
      <c r="E1105" s="23"/>
      <c r="F1105" s="14" t="str">
        <f>LEFT(Table33[[#This Row],[Account Description ]],5)</f>
        <v/>
      </c>
      <c r="G1105" s="1"/>
      <c r="H1105" s="1"/>
      <c r="I1105" s="20"/>
      <c r="J1105" s="1"/>
      <c r="K1105" s="16"/>
      <c r="L1105" s="16"/>
      <c r="M1105" s="17">
        <f>Table33[[#This Row],[Debet]]</f>
        <v>0</v>
      </c>
      <c r="T1105"/>
    </row>
    <row r="1106" spans="1:20" x14ac:dyDescent="0.25">
      <c r="A1106" s="11"/>
      <c r="B1106" s="1"/>
      <c r="C1106" s="13"/>
      <c r="D1106" s="23"/>
      <c r="E1106" s="23"/>
      <c r="F1106" s="14" t="str">
        <f>LEFT(Table33[[#This Row],[Account Description ]],5)</f>
        <v/>
      </c>
      <c r="G1106" s="1"/>
      <c r="H1106" s="1"/>
      <c r="I1106" s="20"/>
      <c r="J1106" s="1"/>
      <c r="K1106" s="16"/>
      <c r="L1106" s="16"/>
      <c r="M1106" s="17">
        <f>Table33[[#This Row],[Debet]]</f>
        <v>0</v>
      </c>
      <c r="T1106"/>
    </row>
    <row r="1107" spans="1:20" x14ac:dyDescent="0.25">
      <c r="A1107" s="11"/>
      <c r="B1107" s="1"/>
      <c r="C1107" s="13"/>
      <c r="D1107" s="23"/>
      <c r="E1107" s="23"/>
      <c r="F1107" s="14" t="str">
        <f>LEFT(Table33[[#This Row],[Account Description ]],5)</f>
        <v/>
      </c>
      <c r="G1107" s="1"/>
      <c r="H1107" s="1"/>
      <c r="I1107" s="20"/>
      <c r="J1107" s="1"/>
      <c r="K1107" s="16"/>
      <c r="L1107" s="16"/>
      <c r="M1107" s="17">
        <f>Table33[[#This Row],[Debet]]</f>
        <v>0</v>
      </c>
      <c r="T1107"/>
    </row>
    <row r="1108" spans="1:20" x14ac:dyDescent="0.25">
      <c r="A1108" s="11"/>
      <c r="B1108" s="1"/>
      <c r="C1108" s="13"/>
      <c r="D1108" s="23"/>
      <c r="E1108" s="23"/>
      <c r="F1108" s="14" t="str">
        <f>LEFT(Table33[[#This Row],[Account Description ]],5)</f>
        <v/>
      </c>
      <c r="G1108" s="1"/>
      <c r="H1108" s="1"/>
      <c r="I1108" s="20"/>
      <c r="J1108" s="1"/>
      <c r="K1108" s="16"/>
      <c r="L1108" s="16"/>
      <c r="M1108" s="17">
        <f>Table33[[#This Row],[Debet]]</f>
        <v>0</v>
      </c>
      <c r="T1108"/>
    </row>
    <row r="1109" spans="1:20" x14ac:dyDescent="0.25">
      <c r="A1109" s="11"/>
      <c r="B1109" s="1"/>
      <c r="C1109" s="13"/>
      <c r="D1109" s="23"/>
      <c r="E1109" s="23"/>
      <c r="F1109" s="14" t="str">
        <f>LEFT(Table33[[#This Row],[Account Description ]],5)</f>
        <v/>
      </c>
      <c r="G1109" s="1"/>
      <c r="H1109" s="1"/>
      <c r="I1109" s="20"/>
      <c r="J1109" s="1"/>
      <c r="K1109" s="16"/>
      <c r="L1109" s="16"/>
      <c r="M1109" s="17">
        <f>Table33[[#This Row],[Debet]]</f>
        <v>0</v>
      </c>
      <c r="T1109"/>
    </row>
    <row r="1110" spans="1:20" x14ac:dyDescent="0.25">
      <c r="A1110" s="11"/>
      <c r="B1110" s="1"/>
      <c r="C1110" s="13"/>
      <c r="D1110" s="23"/>
      <c r="E1110" s="23"/>
      <c r="F1110" s="14" t="str">
        <f>LEFT(Table33[[#This Row],[Account Description ]],5)</f>
        <v/>
      </c>
      <c r="G1110" s="1"/>
      <c r="H1110" s="1"/>
      <c r="I1110" s="20"/>
      <c r="J1110" s="1"/>
      <c r="K1110" s="16"/>
      <c r="L1110" s="16"/>
      <c r="M1110" s="17">
        <f>Table33[[#This Row],[Debet]]</f>
        <v>0</v>
      </c>
      <c r="T1110"/>
    </row>
    <row r="1111" spans="1:20" x14ac:dyDescent="0.25">
      <c r="A1111" s="11"/>
      <c r="B1111" s="1"/>
      <c r="C1111" s="13"/>
      <c r="D1111" s="23"/>
      <c r="E1111" s="23"/>
      <c r="F1111" s="14" t="str">
        <f>LEFT(Table33[[#This Row],[Account Description ]],5)</f>
        <v/>
      </c>
      <c r="G1111" s="1"/>
      <c r="H1111" s="1"/>
      <c r="I1111" s="20"/>
      <c r="J1111" s="1"/>
      <c r="K1111" s="16"/>
      <c r="L1111" s="16"/>
      <c r="M1111" s="17">
        <f>Table33[[#This Row],[Debet]]</f>
        <v>0</v>
      </c>
      <c r="T1111"/>
    </row>
    <row r="1112" spans="1:20" x14ac:dyDescent="0.25">
      <c r="A1112" s="11"/>
      <c r="B1112" s="1"/>
      <c r="C1112" s="13"/>
      <c r="D1112" s="23"/>
      <c r="E1112" s="23"/>
      <c r="F1112" s="14" t="str">
        <f>LEFT(Table33[[#This Row],[Account Description ]],5)</f>
        <v/>
      </c>
      <c r="G1112" s="1"/>
      <c r="H1112" s="1"/>
      <c r="I1112" s="20"/>
      <c r="J1112" s="1"/>
      <c r="K1112" s="16"/>
      <c r="L1112" s="16"/>
      <c r="M1112" s="17">
        <f>Table33[[#This Row],[Debet]]</f>
        <v>0</v>
      </c>
      <c r="T1112"/>
    </row>
    <row r="1113" spans="1:20" x14ac:dyDescent="0.25">
      <c r="A1113" s="11"/>
      <c r="B1113" s="1"/>
      <c r="C1113" s="13"/>
      <c r="D1113" s="23"/>
      <c r="E1113" s="23"/>
      <c r="F1113" s="14" t="str">
        <f>LEFT(Table33[[#This Row],[Account Description ]],5)</f>
        <v/>
      </c>
      <c r="G1113" s="1"/>
      <c r="H1113" s="1"/>
      <c r="I1113" s="20"/>
      <c r="J1113" s="1"/>
      <c r="K1113" s="16"/>
      <c r="L1113" s="16"/>
      <c r="M1113" s="17">
        <f>Table33[[#This Row],[Debet]]</f>
        <v>0</v>
      </c>
      <c r="T1113"/>
    </row>
    <row r="1114" spans="1:20" x14ac:dyDescent="0.25">
      <c r="A1114" s="11"/>
      <c r="B1114" s="1"/>
      <c r="C1114" s="13"/>
      <c r="D1114" s="23"/>
      <c r="E1114" s="23"/>
      <c r="F1114" s="14" t="str">
        <f>LEFT(Table33[[#This Row],[Account Description ]],5)</f>
        <v/>
      </c>
      <c r="G1114" s="1"/>
      <c r="H1114" s="1"/>
      <c r="I1114" s="20"/>
      <c r="J1114" s="1"/>
      <c r="K1114" s="16"/>
      <c r="L1114" s="16"/>
      <c r="M1114" s="17">
        <f>Table33[[#This Row],[Debet]]</f>
        <v>0</v>
      </c>
      <c r="T1114"/>
    </row>
    <row r="1115" spans="1:20" x14ac:dyDescent="0.25">
      <c r="A1115" s="11"/>
      <c r="B1115" s="1"/>
      <c r="C1115" s="13"/>
      <c r="D1115" s="23"/>
      <c r="E1115" s="23"/>
      <c r="F1115" s="14" t="str">
        <f>LEFT(Table33[[#This Row],[Account Description ]],5)</f>
        <v/>
      </c>
      <c r="G1115" s="1"/>
      <c r="H1115" s="1"/>
      <c r="I1115" s="20"/>
      <c r="J1115" s="1"/>
      <c r="K1115" s="16"/>
      <c r="L1115" s="16"/>
      <c r="M1115" s="17">
        <f>Table33[[#This Row],[Debet]]</f>
        <v>0</v>
      </c>
      <c r="T1115"/>
    </row>
    <row r="1116" spans="1:20" x14ac:dyDescent="0.25">
      <c r="A1116" s="11"/>
      <c r="B1116" s="1"/>
      <c r="C1116" s="13"/>
      <c r="D1116" s="23"/>
      <c r="E1116" s="23"/>
      <c r="F1116" s="14" t="str">
        <f>LEFT(Table33[[#This Row],[Account Description ]],5)</f>
        <v/>
      </c>
      <c r="G1116" s="1"/>
      <c r="H1116" s="1"/>
      <c r="I1116" s="20"/>
      <c r="J1116" s="1"/>
      <c r="K1116" s="16"/>
      <c r="L1116" s="16"/>
      <c r="M1116" s="17">
        <f>Table33[[#This Row],[Debet]]</f>
        <v>0</v>
      </c>
      <c r="T1116"/>
    </row>
    <row r="1117" spans="1:20" x14ac:dyDescent="0.25">
      <c r="A1117" s="11"/>
      <c r="B1117" s="1"/>
      <c r="C1117" s="13"/>
      <c r="D1117" s="23"/>
      <c r="E1117" s="23"/>
      <c r="F1117" s="14" t="str">
        <f>LEFT(Table33[[#This Row],[Account Description ]],5)</f>
        <v/>
      </c>
      <c r="G1117" s="1"/>
      <c r="H1117" s="1"/>
      <c r="I1117" s="20"/>
      <c r="J1117" s="1"/>
      <c r="K1117" s="16"/>
      <c r="L1117" s="16"/>
      <c r="M1117" s="17">
        <f>Table33[[#This Row],[Debet]]</f>
        <v>0</v>
      </c>
      <c r="T1117"/>
    </row>
    <row r="1118" spans="1:20" x14ac:dyDescent="0.25">
      <c r="A1118" s="11"/>
      <c r="B1118" s="1"/>
      <c r="C1118" s="13"/>
      <c r="D1118" s="23"/>
      <c r="E1118" s="23"/>
      <c r="F1118" s="14" t="str">
        <f>LEFT(Table33[[#This Row],[Account Description ]],5)</f>
        <v/>
      </c>
      <c r="G1118" s="1"/>
      <c r="H1118" s="1"/>
      <c r="I1118" s="20"/>
      <c r="J1118" s="1"/>
      <c r="K1118" s="16"/>
      <c r="L1118" s="16"/>
      <c r="M1118" s="17">
        <f>Table33[[#This Row],[Debet]]</f>
        <v>0</v>
      </c>
      <c r="T1118"/>
    </row>
    <row r="1119" spans="1:20" x14ac:dyDescent="0.25">
      <c r="A1119" s="11"/>
      <c r="B1119" s="1"/>
      <c r="C1119" s="13"/>
      <c r="D1119" s="23"/>
      <c r="E1119" s="23"/>
      <c r="F1119" s="14" t="str">
        <f>LEFT(Table33[[#This Row],[Account Description ]],5)</f>
        <v/>
      </c>
      <c r="G1119" s="1"/>
      <c r="H1119" s="1"/>
      <c r="I1119" s="20"/>
      <c r="J1119" s="1"/>
      <c r="K1119" s="16"/>
      <c r="L1119" s="16"/>
      <c r="M1119" s="17">
        <f>Table33[[#This Row],[Debet]]</f>
        <v>0</v>
      </c>
      <c r="T1119"/>
    </row>
    <row r="1120" spans="1:20" x14ac:dyDescent="0.25">
      <c r="A1120" s="11"/>
      <c r="B1120" s="1"/>
      <c r="C1120" s="13"/>
      <c r="D1120" s="23"/>
      <c r="E1120" s="23"/>
      <c r="F1120" s="14" t="str">
        <f>LEFT(Table33[[#This Row],[Account Description ]],5)</f>
        <v/>
      </c>
      <c r="G1120" s="1"/>
      <c r="H1120" s="1"/>
      <c r="I1120" s="20"/>
      <c r="J1120" s="1"/>
      <c r="K1120" s="16"/>
      <c r="L1120" s="16"/>
      <c r="M1120" s="17">
        <f>Table33[[#This Row],[Debet]]</f>
        <v>0</v>
      </c>
      <c r="T1120"/>
    </row>
    <row r="1121" spans="1:20" x14ac:dyDescent="0.25">
      <c r="A1121" s="11"/>
      <c r="B1121" s="1"/>
      <c r="C1121" s="13"/>
      <c r="D1121" s="23"/>
      <c r="E1121" s="23"/>
      <c r="F1121" s="14" t="str">
        <f>LEFT(Table33[[#This Row],[Account Description ]],5)</f>
        <v/>
      </c>
      <c r="G1121" s="1"/>
      <c r="H1121" s="1"/>
      <c r="I1121" s="20"/>
      <c r="J1121" s="1"/>
      <c r="K1121" s="16"/>
      <c r="L1121" s="16"/>
      <c r="M1121" s="17">
        <f>Table33[[#This Row],[Debet]]</f>
        <v>0</v>
      </c>
      <c r="T1121"/>
    </row>
    <row r="1122" spans="1:20" x14ac:dyDescent="0.25">
      <c r="A1122" s="11"/>
      <c r="B1122" s="1"/>
      <c r="C1122" s="13"/>
      <c r="D1122" s="23"/>
      <c r="E1122" s="23"/>
      <c r="F1122" s="14" t="str">
        <f>LEFT(Table33[[#This Row],[Account Description ]],5)</f>
        <v/>
      </c>
      <c r="G1122" s="1"/>
      <c r="H1122" s="1"/>
      <c r="I1122" s="20"/>
      <c r="J1122" s="1"/>
      <c r="K1122" s="16"/>
      <c r="L1122" s="16"/>
      <c r="M1122" s="17">
        <f>Table33[[#This Row],[Debet]]</f>
        <v>0</v>
      </c>
      <c r="T1122"/>
    </row>
    <row r="1123" spans="1:20" x14ac:dyDescent="0.25">
      <c r="A1123" s="11"/>
      <c r="B1123" s="1"/>
      <c r="C1123" s="13"/>
      <c r="D1123" s="23"/>
      <c r="E1123" s="23"/>
      <c r="F1123" s="14" t="str">
        <f>LEFT(Table33[[#This Row],[Account Description ]],5)</f>
        <v/>
      </c>
      <c r="G1123" s="1"/>
      <c r="H1123" s="1"/>
      <c r="I1123" s="20"/>
      <c r="J1123" s="1"/>
      <c r="K1123" s="16"/>
      <c r="L1123" s="16"/>
      <c r="M1123" s="17">
        <f>Table33[[#This Row],[Debet]]</f>
        <v>0</v>
      </c>
      <c r="T1123"/>
    </row>
    <row r="1124" spans="1:20" x14ac:dyDescent="0.25">
      <c r="A1124" s="11"/>
      <c r="B1124" s="1"/>
      <c r="C1124" s="13"/>
      <c r="D1124" s="23"/>
      <c r="E1124" s="23"/>
      <c r="F1124" s="14" t="str">
        <f>LEFT(Table33[[#This Row],[Account Description ]],5)</f>
        <v/>
      </c>
      <c r="G1124" s="1"/>
      <c r="H1124" s="1"/>
      <c r="I1124" s="20"/>
      <c r="J1124" s="1"/>
      <c r="K1124" s="16"/>
      <c r="L1124" s="16"/>
      <c r="M1124" s="17">
        <f>Table33[[#This Row],[Debet]]</f>
        <v>0</v>
      </c>
      <c r="T1124"/>
    </row>
    <row r="1125" spans="1:20" x14ac:dyDescent="0.25">
      <c r="A1125" s="11"/>
      <c r="B1125" s="1"/>
      <c r="C1125" s="13"/>
      <c r="D1125" s="23"/>
      <c r="E1125" s="23"/>
      <c r="F1125" s="14" t="str">
        <f>LEFT(Table33[[#This Row],[Account Description ]],5)</f>
        <v/>
      </c>
      <c r="G1125" s="1"/>
      <c r="H1125" s="1"/>
      <c r="I1125" s="20"/>
      <c r="J1125" s="1"/>
      <c r="K1125" s="16"/>
      <c r="L1125" s="16"/>
      <c r="M1125" s="17">
        <f>Table33[[#This Row],[Debet]]</f>
        <v>0</v>
      </c>
      <c r="T1125"/>
    </row>
    <row r="1126" spans="1:20" x14ac:dyDescent="0.25">
      <c r="A1126" s="11"/>
      <c r="B1126" s="1"/>
      <c r="C1126" s="13"/>
      <c r="D1126" s="23"/>
      <c r="E1126" s="23"/>
      <c r="F1126" s="14" t="str">
        <f>LEFT(Table33[[#This Row],[Account Description ]],5)</f>
        <v/>
      </c>
      <c r="G1126" s="1"/>
      <c r="H1126" s="1"/>
      <c r="I1126" s="20"/>
      <c r="J1126" s="1"/>
      <c r="K1126" s="16"/>
      <c r="L1126" s="16"/>
      <c r="M1126" s="17">
        <f>Table33[[#This Row],[Debet]]</f>
        <v>0</v>
      </c>
      <c r="T1126"/>
    </row>
    <row r="1127" spans="1:20" x14ac:dyDescent="0.25">
      <c r="A1127" s="11"/>
      <c r="B1127" s="1"/>
      <c r="C1127" s="13"/>
      <c r="D1127" s="23"/>
      <c r="E1127" s="23"/>
      <c r="F1127" s="14" t="str">
        <f>LEFT(Table33[[#This Row],[Account Description ]],5)</f>
        <v/>
      </c>
      <c r="G1127" s="1"/>
      <c r="H1127" s="1"/>
      <c r="I1127" s="20"/>
      <c r="J1127" s="1"/>
      <c r="K1127" s="16"/>
      <c r="L1127" s="16"/>
      <c r="M1127" s="17">
        <f>Table33[[#This Row],[Debet]]</f>
        <v>0</v>
      </c>
      <c r="T1127"/>
    </row>
    <row r="1128" spans="1:20" x14ac:dyDescent="0.25">
      <c r="A1128" s="11"/>
      <c r="B1128" s="1"/>
      <c r="C1128" s="13"/>
      <c r="D1128" s="23"/>
      <c r="E1128" s="23"/>
      <c r="F1128" s="14" t="str">
        <f>LEFT(Table33[[#This Row],[Account Description ]],5)</f>
        <v/>
      </c>
      <c r="G1128" s="1"/>
      <c r="H1128" s="1"/>
      <c r="I1128" s="20"/>
      <c r="J1128" s="1"/>
      <c r="K1128" s="16"/>
      <c r="L1128" s="16"/>
      <c r="M1128" s="17">
        <f>Table33[[#This Row],[Debet]]</f>
        <v>0</v>
      </c>
      <c r="T1128"/>
    </row>
    <row r="1129" spans="1:20" x14ac:dyDescent="0.25">
      <c r="A1129" s="11"/>
      <c r="B1129" s="1"/>
      <c r="C1129" s="13"/>
      <c r="D1129" s="23"/>
      <c r="E1129" s="23"/>
      <c r="F1129" s="14" t="str">
        <f>LEFT(Table33[[#This Row],[Account Description ]],5)</f>
        <v/>
      </c>
      <c r="G1129" s="1"/>
      <c r="H1129" s="1"/>
      <c r="I1129" s="20"/>
      <c r="J1129" s="1"/>
      <c r="K1129" s="16"/>
      <c r="L1129" s="16"/>
      <c r="M1129" s="17">
        <f>Table33[[#This Row],[Debet]]</f>
        <v>0</v>
      </c>
      <c r="T1129"/>
    </row>
    <row r="1130" spans="1:20" x14ac:dyDescent="0.25">
      <c r="A1130" s="11"/>
      <c r="B1130" s="1"/>
      <c r="C1130" s="13"/>
      <c r="D1130" s="23"/>
      <c r="E1130" s="23"/>
      <c r="F1130" s="14" t="str">
        <f>LEFT(Table33[[#This Row],[Account Description ]],5)</f>
        <v/>
      </c>
      <c r="G1130" s="1"/>
      <c r="H1130" s="1"/>
      <c r="I1130" s="20"/>
      <c r="J1130" s="1"/>
      <c r="K1130" s="16"/>
      <c r="L1130" s="16"/>
      <c r="M1130" s="17">
        <f>Table33[[#This Row],[Debet]]</f>
        <v>0</v>
      </c>
      <c r="T1130"/>
    </row>
    <row r="1131" spans="1:20" x14ac:dyDescent="0.25">
      <c r="A1131" s="11"/>
      <c r="B1131" s="1"/>
      <c r="C1131" s="13"/>
      <c r="D1131" s="23"/>
      <c r="E1131" s="23"/>
      <c r="F1131" s="14" t="str">
        <f>LEFT(Table33[[#This Row],[Account Description ]],5)</f>
        <v/>
      </c>
      <c r="G1131" s="1"/>
      <c r="H1131" s="1"/>
      <c r="I1131" s="20"/>
      <c r="J1131" s="1"/>
      <c r="K1131" s="16"/>
      <c r="L1131" s="16"/>
      <c r="M1131" s="17">
        <f>Table33[[#This Row],[Debet]]</f>
        <v>0</v>
      </c>
      <c r="T1131"/>
    </row>
    <row r="1132" spans="1:20" x14ac:dyDescent="0.25">
      <c r="A1132" s="11"/>
      <c r="B1132" s="1"/>
      <c r="C1132" s="13"/>
      <c r="D1132" s="23"/>
      <c r="E1132" s="23"/>
      <c r="F1132" s="14" t="str">
        <f>LEFT(Table33[[#This Row],[Account Description ]],5)</f>
        <v/>
      </c>
      <c r="G1132" s="1"/>
      <c r="H1132" s="1"/>
      <c r="I1132" s="20"/>
      <c r="J1132" s="1"/>
      <c r="K1132" s="16"/>
      <c r="L1132" s="16"/>
      <c r="M1132" s="17">
        <f>Table33[[#This Row],[Debet]]</f>
        <v>0</v>
      </c>
      <c r="T1132"/>
    </row>
    <row r="1133" spans="1:20" x14ac:dyDescent="0.25">
      <c r="A1133" s="11"/>
      <c r="B1133" s="1"/>
      <c r="C1133" s="13"/>
      <c r="D1133" s="23"/>
      <c r="E1133" s="23"/>
      <c r="F1133" s="14" t="str">
        <f>LEFT(Table33[[#This Row],[Account Description ]],5)</f>
        <v/>
      </c>
      <c r="G1133" s="1"/>
      <c r="H1133" s="1"/>
      <c r="I1133" s="20"/>
      <c r="J1133" s="1"/>
      <c r="K1133" s="16"/>
      <c r="L1133" s="16"/>
      <c r="M1133" s="17">
        <f>Table33[[#This Row],[Debet]]</f>
        <v>0</v>
      </c>
      <c r="T1133"/>
    </row>
    <row r="1134" spans="1:20" x14ac:dyDescent="0.25">
      <c r="A1134" s="11"/>
      <c r="B1134" s="1"/>
      <c r="C1134" s="13"/>
      <c r="D1134" s="23"/>
      <c r="E1134" s="23"/>
      <c r="F1134" s="14" t="str">
        <f>LEFT(Table33[[#This Row],[Account Description ]],5)</f>
        <v/>
      </c>
      <c r="G1134" s="1"/>
      <c r="H1134" s="1"/>
      <c r="I1134" s="20"/>
      <c r="J1134" s="1"/>
      <c r="K1134" s="16"/>
      <c r="L1134" s="16"/>
      <c r="M1134" s="17">
        <f>Table33[[#This Row],[Debet]]</f>
        <v>0</v>
      </c>
      <c r="T1134"/>
    </row>
    <row r="1135" spans="1:20" x14ac:dyDescent="0.25">
      <c r="A1135" s="11"/>
      <c r="B1135" s="1"/>
      <c r="C1135" s="13"/>
      <c r="D1135" s="23"/>
      <c r="E1135" s="23"/>
      <c r="F1135" s="14" t="str">
        <f>LEFT(Table33[[#This Row],[Account Description ]],5)</f>
        <v/>
      </c>
      <c r="G1135" s="1"/>
      <c r="H1135" s="1"/>
      <c r="I1135" s="20"/>
      <c r="J1135" s="1"/>
      <c r="K1135" s="16"/>
      <c r="L1135" s="16"/>
      <c r="M1135" s="17">
        <f>Table33[[#This Row],[Debet]]</f>
        <v>0</v>
      </c>
      <c r="T1135"/>
    </row>
    <row r="1136" spans="1:20" x14ac:dyDescent="0.25">
      <c r="A1136" s="11"/>
      <c r="B1136" s="1"/>
      <c r="C1136" s="13"/>
      <c r="D1136" s="23"/>
      <c r="E1136" s="23"/>
      <c r="F1136" s="14" t="str">
        <f>LEFT(Table33[[#This Row],[Account Description ]],5)</f>
        <v/>
      </c>
      <c r="G1136" s="1"/>
      <c r="H1136" s="1"/>
      <c r="I1136" s="20"/>
      <c r="J1136" s="1"/>
      <c r="K1136" s="16"/>
      <c r="L1136" s="16"/>
      <c r="M1136" s="17">
        <f>Table33[[#This Row],[Debet]]</f>
        <v>0</v>
      </c>
      <c r="T1136"/>
    </row>
    <row r="1137" spans="1:20" x14ac:dyDescent="0.25">
      <c r="A1137" s="11"/>
      <c r="B1137" s="1"/>
      <c r="C1137" s="13"/>
      <c r="D1137" s="23"/>
      <c r="E1137" s="23"/>
      <c r="F1137" s="14" t="str">
        <f>LEFT(Table33[[#This Row],[Account Description ]],5)</f>
        <v/>
      </c>
      <c r="G1137" s="1"/>
      <c r="H1137" s="1"/>
      <c r="I1137" s="20"/>
      <c r="J1137" s="1"/>
      <c r="K1137" s="16"/>
      <c r="L1137" s="16"/>
      <c r="M1137" s="17">
        <f>Table33[[#This Row],[Debet]]</f>
        <v>0</v>
      </c>
      <c r="T1137"/>
    </row>
    <row r="1138" spans="1:20" x14ac:dyDescent="0.25">
      <c r="A1138" s="11"/>
      <c r="B1138" s="1"/>
      <c r="C1138" s="13"/>
      <c r="D1138" s="23"/>
      <c r="E1138" s="23"/>
      <c r="F1138" s="14" t="str">
        <f>LEFT(Table33[[#This Row],[Account Description ]],5)</f>
        <v/>
      </c>
      <c r="G1138" s="1"/>
      <c r="H1138" s="1"/>
      <c r="I1138" s="20"/>
      <c r="J1138" s="1"/>
      <c r="K1138" s="16"/>
      <c r="L1138" s="16"/>
      <c r="M1138" s="17">
        <f>Table33[[#This Row],[Debet]]</f>
        <v>0</v>
      </c>
      <c r="T1138"/>
    </row>
    <row r="1139" spans="1:20" x14ac:dyDescent="0.25">
      <c r="A1139" s="11"/>
      <c r="B1139" s="1"/>
      <c r="C1139" s="13"/>
      <c r="D1139" s="23"/>
      <c r="E1139" s="23"/>
      <c r="F1139" s="14" t="str">
        <f>LEFT(Table33[[#This Row],[Account Description ]],5)</f>
        <v/>
      </c>
      <c r="G1139" s="1"/>
      <c r="H1139" s="1"/>
      <c r="I1139" s="20"/>
      <c r="J1139" s="1"/>
      <c r="K1139" s="16"/>
      <c r="L1139" s="16"/>
      <c r="M1139" s="17">
        <f>Table33[[#This Row],[Debet]]</f>
        <v>0</v>
      </c>
      <c r="T1139"/>
    </row>
    <row r="1140" spans="1:20" x14ac:dyDescent="0.25">
      <c r="A1140" s="11"/>
      <c r="B1140" s="1"/>
      <c r="C1140" s="13"/>
      <c r="D1140" s="23"/>
      <c r="E1140" s="23"/>
      <c r="F1140" s="14" t="str">
        <f>LEFT(Table33[[#This Row],[Account Description ]],5)</f>
        <v/>
      </c>
      <c r="G1140" s="1"/>
      <c r="H1140" s="1"/>
      <c r="I1140" s="20"/>
      <c r="J1140" s="1"/>
      <c r="K1140" s="16"/>
      <c r="L1140" s="16"/>
      <c r="M1140" s="17">
        <f>Table33[[#This Row],[Debet]]</f>
        <v>0</v>
      </c>
      <c r="T1140"/>
    </row>
    <row r="1141" spans="1:20" x14ac:dyDescent="0.25">
      <c r="A1141" s="11"/>
      <c r="B1141" s="1"/>
      <c r="C1141" s="13"/>
      <c r="D1141" s="23"/>
      <c r="E1141" s="23"/>
      <c r="F1141" s="14" t="str">
        <f>LEFT(Table33[[#This Row],[Account Description ]],5)</f>
        <v/>
      </c>
      <c r="G1141" s="1"/>
      <c r="H1141" s="1"/>
      <c r="I1141" s="20"/>
      <c r="J1141" s="1"/>
      <c r="K1141" s="16"/>
      <c r="L1141" s="16"/>
      <c r="M1141" s="17">
        <f>Table33[[#This Row],[Debet]]</f>
        <v>0</v>
      </c>
      <c r="T1141"/>
    </row>
    <row r="1142" spans="1:20" x14ac:dyDescent="0.25">
      <c r="A1142" s="11"/>
      <c r="B1142" s="1"/>
      <c r="C1142" s="13"/>
      <c r="D1142" s="23"/>
      <c r="E1142" s="23"/>
      <c r="F1142" s="14" t="str">
        <f>LEFT(Table33[[#This Row],[Account Description ]],5)</f>
        <v/>
      </c>
      <c r="G1142" s="1"/>
      <c r="H1142" s="1"/>
      <c r="I1142" s="20"/>
      <c r="J1142" s="1"/>
      <c r="K1142" s="16"/>
      <c r="L1142" s="16"/>
      <c r="M1142" s="17">
        <f>Table33[[#This Row],[Debet]]</f>
        <v>0</v>
      </c>
      <c r="T1142"/>
    </row>
    <row r="1143" spans="1:20" x14ac:dyDescent="0.25">
      <c r="A1143" s="11"/>
      <c r="B1143" s="1"/>
      <c r="C1143" s="13"/>
      <c r="D1143" s="23"/>
      <c r="E1143" s="23"/>
      <c r="F1143" s="14" t="str">
        <f>LEFT(Table33[[#This Row],[Account Description ]],5)</f>
        <v/>
      </c>
      <c r="G1143" s="1"/>
      <c r="H1143" s="1"/>
      <c r="I1143" s="20"/>
      <c r="J1143" s="1"/>
      <c r="K1143" s="16"/>
      <c r="L1143" s="16"/>
      <c r="M1143" s="17">
        <f>Table33[[#This Row],[Debet]]</f>
        <v>0</v>
      </c>
      <c r="T1143"/>
    </row>
    <row r="1144" spans="1:20" x14ac:dyDescent="0.25">
      <c r="A1144" s="11"/>
      <c r="B1144" s="1"/>
      <c r="C1144" s="13"/>
      <c r="D1144" s="23"/>
      <c r="E1144" s="23"/>
      <c r="F1144" s="14" t="str">
        <f>LEFT(Table33[[#This Row],[Account Description ]],5)</f>
        <v/>
      </c>
      <c r="G1144" s="1"/>
      <c r="H1144" s="1"/>
      <c r="I1144" s="20"/>
      <c r="J1144" s="1"/>
      <c r="K1144" s="16"/>
      <c r="L1144" s="16"/>
      <c r="M1144" s="17">
        <f>Table33[[#This Row],[Debet]]</f>
        <v>0</v>
      </c>
      <c r="T1144"/>
    </row>
    <row r="1145" spans="1:20" x14ac:dyDescent="0.25">
      <c r="A1145" s="11"/>
      <c r="B1145" s="1"/>
      <c r="C1145" s="13"/>
      <c r="D1145" s="23"/>
      <c r="E1145" s="23"/>
      <c r="F1145" s="14" t="str">
        <f>LEFT(Table33[[#This Row],[Account Description ]],5)</f>
        <v/>
      </c>
      <c r="G1145" s="1"/>
      <c r="H1145" s="1"/>
      <c r="I1145" s="20"/>
      <c r="J1145" s="1"/>
      <c r="K1145" s="16"/>
      <c r="L1145" s="16"/>
      <c r="M1145" s="17">
        <f>Table33[[#This Row],[Debet]]</f>
        <v>0</v>
      </c>
      <c r="T1145"/>
    </row>
    <row r="1146" spans="1:20" x14ac:dyDescent="0.25">
      <c r="A1146" s="11"/>
      <c r="B1146" s="1"/>
      <c r="C1146" s="13"/>
      <c r="D1146" s="23"/>
      <c r="E1146" s="23"/>
      <c r="F1146" s="14" t="str">
        <f>LEFT(Table33[[#This Row],[Account Description ]],5)</f>
        <v/>
      </c>
      <c r="G1146" s="1"/>
      <c r="H1146" s="1"/>
      <c r="I1146" s="20"/>
      <c r="J1146" s="1"/>
      <c r="K1146" s="16"/>
      <c r="L1146" s="16"/>
      <c r="M1146" s="17">
        <f>Table33[[#This Row],[Debet]]</f>
        <v>0</v>
      </c>
      <c r="T1146"/>
    </row>
    <row r="1147" spans="1:20" x14ac:dyDescent="0.25">
      <c r="A1147" s="11"/>
      <c r="B1147" s="1"/>
      <c r="C1147" s="13"/>
      <c r="D1147" s="23"/>
      <c r="E1147" s="23"/>
      <c r="F1147" s="14" t="str">
        <f>LEFT(Table33[[#This Row],[Account Description ]],5)</f>
        <v/>
      </c>
      <c r="G1147" s="1"/>
      <c r="H1147" s="1"/>
      <c r="I1147" s="20"/>
      <c r="J1147" s="1"/>
      <c r="K1147" s="16"/>
      <c r="L1147" s="16"/>
      <c r="M1147" s="17">
        <f>Table33[[#This Row],[Debet]]</f>
        <v>0</v>
      </c>
      <c r="T1147"/>
    </row>
    <row r="1148" spans="1:20" x14ac:dyDescent="0.25">
      <c r="A1148" s="11"/>
      <c r="B1148" s="1"/>
      <c r="C1148" s="13"/>
      <c r="D1148" s="23"/>
      <c r="E1148" s="23"/>
      <c r="F1148" s="14" t="str">
        <f>LEFT(Table33[[#This Row],[Account Description ]],5)</f>
        <v/>
      </c>
      <c r="G1148" s="1"/>
      <c r="H1148" s="1"/>
      <c r="I1148" s="20"/>
      <c r="J1148" s="1"/>
      <c r="K1148" s="16"/>
      <c r="L1148" s="16"/>
      <c r="M1148" s="17">
        <f>Table33[[#This Row],[Debet]]</f>
        <v>0</v>
      </c>
      <c r="T1148"/>
    </row>
    <row r="1149" spans="1:20" x14ac:dyDescent="0.25">
      <c r="A1149" s="11"/>
      <c r="B1149" s="1"/>
      <c r="C1149" s="13"/>
      <c r="D1149" s="23"/>
      <c r="E1149" s="23"/>
      <c r="F1149" s="14" t="str">
        <f>LEFT(Table33[[#This Row],[Account Description ]],5)</f>
        <v/>
      </c>
      <c r="G1149" s="1"/>
      <c r="H1149" s="1"/>
      <c r="I1149" s="20"/>
      <c r="J1149" s="1"/>
      <c r="K1149" s="16"/>
      <c r="L1149" s="16"/>
      <c r="M1149" s="17">
        <f>Table33[[#This Row],[Debet]]</f>
        <v>0</v>
      </c>
      <c r="T1149"/>
    </row>
    <row r="1150" spans="1:20" x14ac:dyDescent="0.25">
      <c r="A1150" s="11"/>
      <c r="B1150" s="1"/>
      <c r="C1150" s="13"/>
      <c r="D1150" s="23"/>
      <c r="E1150" s="23"/>
      <c r="F1150" s="14" t="str">
        <f>LEFT(Table33[[#This Row],[Account Description ]],5)</f>
        <v/>
      </c>
      <c r="G1150" s="1"/>
      <c r="H1150" s="1"/>
      <c r="I1150" s="20"/>
      <c r="J1150" s="1"/>
      <c r="K1150" s="16"/>
      <c r="L1150" s="16"/>
      <c r="M1150" s="17">
        <f>Table33[[#This Row],[Debet]]</f>
        <v>0</v>
      </c>
      <c r="T1150"/>
    </row>
    <row r="1151" spans="1:20" x14ac:dyDescent="0.25">
      <c r="A1151" s="11"/>
      <c r="B1151" s="1"/>
      <c r="C1151" s="13"/>
      <c r="D1151" s="23"/>
      <c r="E1151" s="23"/>
      <c r="F1151" s="14" t="str">
        <f>LEFT(Table33[[#This Row],[Account Description ]],5)</f>
        <v/>
      </c>
      <c r="G1151" s="1"/>
      <c r="H1151" s="1"/>
      <c r="I1151" s="20"/>
      <c r="J1151" s="1"/>
      <c r="K1151" s="16"/>
      <c r="L1151" s="16"/>
      <c r="M1151" s="17">
        <f>Table33[[#This Row],[Debet]]</f>
        <v>0</v>
      </c>
      <c r="T1151"/>
    </row>
    <row r="1152" spans="1:20" x14ac:dyDescent="0.25">
      <c r="A1152" s="11"/>
      <c r="B1152" s="1"/>
      <c r="C1152" s="13"/>
      <c r="D1152" s="23"/>
      <c r="E1152" s="23"/>
      <c r="F1152" s="14" t="str">
        <f>LEFT(Table33[[#This Row],[Account Description ]],5)</f>
        <v/>
      </c>
      <c r="G1152" s="1"/>
      <c r="H1152" s="1"/>
      <c r="I1152" s="20"/>
      <c r="J1152" s="1"/>
      <c r="K1152" s="16"/>
      <c r="L1152" s="16"/>
      <c r="M1152" s="17">
        <f>Table33[[#This Row],[Debet]]</f>
        <v>0</v>
      </c>
      <c r="T1152"/>
    </row>
    <row r="1153" spans="1:20" x14ac:dyDescent="0.25">
      <c r="A1153" s="11"/>
      <c r="B1153" s="1"/>
      <c r="C1153" s="13"/>
      <c r="D1153" s="23"/>
      <c r="E1153" s="23"/>
      <c r="F1153" s="14" t="str">
        <f>LEFT(Table33[[#This Row],[Account Description ]],5)</f>
        <v/>
      </c>
      <c r="G1153" s="1"/>
      <c r="H1153" s="1"/>
      <c r="I1153" s="20"/>
      <c r="J1153" s="1"/>
      <c r="K1153" s="16"/>
      <c r="L1153" s="16"/>
      <c r="M1153" s="17">
        <f>Table33[[#This Row],[Debet]]</f>
        <v>0</v>
      </c>
      <c r="T1153"/>
    </row>
    <row r="1154" spans="1:20" x14ac:dyDescent="0.25">
      <c r="A1154" s="11"/>
      <c r="B1154" s="1"/>
      <c r="C1154" s="13"/>
      <c r="D1154" s="23"/>
      <c r="E1154" s="23"/>
      <c r="F1154" s="14" t="str">
        <f>LEFT(Table33[[#This Row],[Account Description ]],5)</f>
        <v/>
      </c>
      <c r="G1154" s="1"/>
      <c r="H1154" s="1"/>
      <c r="I1154" s="20"/>
      <c r="J1154" s="1"/>
      <c r="K1154" s="16"/>
      <c r="L1154" s="16"/>
      <c r="M1154" s="17">
        <f>Table33[[#This Row],[Debet]]</f>
        <v>0</v>
      </c>
      <c r="T1154"/>
    </row>
    <row r="1155" spans="1:20" x14ac:dyDescent="0.25">
      <c r="A1155" s="11"/>
      <c r="B1155" s="1"/>
      <c r="C1155" s="13"/>
      <c r="D1155" s="23"/>
      <c r="E1155" s="23"/>
      <c r="F1155" s="14" t="str">
        <f>LEFT(Table33[[#This Row],[Account Description ]],5)</f>
        <v/>
      </c>
      <c r="G1155" s="1"/>
      <c r="H1155" s="1"/>
      <c r="I1155" s="20"/>
      <c r="J1155" s="1"/>
      <c r="K1155" s="16"/>
      <c r="L1155" s="16"/>
      <c r="M1155" s="17">
        <f>Table33[[#This Row],[Debet]]</f>
        <v>0</v>
      </c>
      <c r="T1155"/>
    </row>
    <row r="1156" spans="1:20" x14ac:dyDescent="0.25">
      <c r="A1156" s="11"/>
      <c r="B1156" s="1"/>
      <c r="C1156" s="13"/>
      <c r="D1156" s="23"/>
      <c r="E1156" s="23"/>
      <c r="F1156" s="14" t="str">
        <f>LEFT(Table33[[#This Row],[Account Description ]],5)</f>
        <v/>
      </c>
      <c r="G1156" s="1"/>
      <c r="H1156" s="1"/>
      <c r="I1156" s="20"/>
      <c r="J1156" s="1"/>
      <c r="K1156" s="16"/>
      <c r="L1156" s="16"/>
      <c r="M1156" s="17">
        <f>Table33[[#This Row],[Debet]]</f>
        <v>0</v>
      </c>
      <c r="T1156"/>
    </row>
    <row r="1157" spans="1:20" x14ac:dyDescent="0.25">
      <c r="A1157" s="11"/>
      <c r="B1157" s="1"/>
      <c r="C1157" s="13"/>
      <c r="D1157" s="23"/>
      <c r="E1157" s="23"/>
      <c r="F1157" s="14" t="str">
        <f>LEFT(Table33[[#This Row],[Account Description ]],5)</f>
        <v/>
      </c>
      <c r="G1157" s="1"/>
      <c r="H1157" s="1"/>
      <c r="I1157" s="20"/>
      <c r="J1157" s="1"/>
      <c r="K1157" s="16"/>
      <c r="L1157" s="16"/>
      <c r="M1157" s="17">
        <f>Table33[[#This Row],[Debet]]</f>
        <v>0</v>
      </c>
      <c r="T1157"/>
    </row>
    <row r="1158" spans="1:20" x14ac:dyDescent="0.25">
      <c r="A1158" s="11"/>
      <c r="B1158" s="1"/>
      <c r="C1158" s="13"/>
      <c r="D1158" s="23"/>
      <c r="E1158" s="23"/>
      <c r="F1158" s="14" t="str">
        <f>LEFT(Table33[[#This Row],[Account Description ]],5)</f>
        <v/>
      </c>
      <c r="G1158" s="1"/>
      <c r="H1158" s="1"/>
      <c r="I1158" s="20"/>
      <c r="J1158" s="1"/>
      <c r="K1158" s="16"/>
      <c r="L1158" s="16"/>
      <c r="M1158" s="17">
        <f>Table33[[#This Row],[Debet]]</f>
        <v>0</v>
      </c>
      <c r="T1158"/>
    </row>
    <row r="1159" spans="1:20" x14ac:dyDescent="0.25">
      <c r="A1159" s="11"/>
      <c r="B1159" s="1"/>
      <c r="C1159" s="13"/>
      <c r="D1159" s="23"/>
      <c r="E1159" s="23"/>
      <c r="F1159" s="14" t="str">
        <f>LEFT(Table33[[#This Row],[Account Description ]],5)</f>
        <v/>
      </c>
      <c r="G1159" s="1"/>
      <c r="H1159" s="1"/>
      <c r="I1159" s="20"/>
      <c r="J1159" s="1"/>
      <c r="K1159" s="16"/>
      <c r="L1159" s="16"/>
      <c r="M1159" s="17">
        <f>Table33[[#This Row],[Debet]]</f>
        <v>0</v>
      </c>
      <c r="T1159"/>
    </row>
    <row r="1160" spans="1:20" x14ac:dyDescent="0.25">
      <c r="A1160" s="11"/>
      <c r="B1160" s="1"/>
      <c r="C1160" s="13"/>
      <c r="D1160" s="23"/>
      <c r="E1160" s="23"/>
      <c r="F1160" s="14" t="str">
        <f>LEFT(Table33[[#This Row],[Account Description ]],5)</f>
        <v/>
      </c>
      <c r="G1160" s="1"/>
      <c r="H1160" s="1"/>
      <c r="I1160" s="20"/>
      <c r="J1160" s="1"/>
      <c r="K1160" s="16"/>
      <c r="L1160" s="16"/>
      <c r="M1160" s="17">
        <f>Table33[[#This Row],[Debet]]</f>
        <v>0</v>
      </c>
      <c r="T1160"/>
    </row>
    <row r="1161" spans="1:20" x14ac:dyDescent="0.25">
      <c r="A1161" s="11"/>
      <c r="B1161" s="1"/>
      <c r="C1161" s="13"/>
      <c r="D1161" s="23"/>
      <c r="E1161" s="23"/>
      <c r="F1161" s="14" t="str">
        <f>LEFT(Table33[[#This Row],[Account Description ]],5)</f>
        <v/>
      </c>
      <c r="G1161" s="1"/>
      <c r="H1161" s="1"/>
      <c r="I1161" s="20"/>
      <c r="J1161" s="1"/>
      <c r="K1161" s="16"/>
      <c r="L1161" s="16"/>
      <c r="M1161" s="17">
        <f>Table33[[#This Row],[Debet]]</f>
        <v>0</v>
      </c>
      <c r="T1161"/>
    </row>
    <row r="1162" spans="1:20" x14ac:dyDescent="0.25">
      <c r="A1162" s="11"/>
      <c r="B1162" s="1"/>
      <c r="C1162" s="13"/>
      <c r="D1162" s="23"/>
      <c r="E1162" s="23"/>
      <c r="F1162" s="14" t="str">
        <f>LEFT(Table33[[#This Row],[Account Description ]],5)</f>
        <v/>
      </c>
      <c r="G1162" s="1"/>
      <c r="H1162" s="1"/>
      <c r="I1162" s="20"/>
      <c r="J1162" s="1"/>
      <c r="K1162" s="16"/>
      <c r="L1162" s="16"/>
      <c r="M1162" s="17">
        <f>Table33[[#This Row],[Debet]]</f>
        <v>0</v>
      </c>
      <c r="T1162"/>
    </row>
    <row r="1163" spans="1:20" x14ac:dyDescent="0.25">
      <c r="A1163" s="11"/>
      <c r="B1163" s="1"/>
      <c r="C1163" s="13"/>
      <c r="D1163" s="23"/>
      <c r="E1163" s="23"/>
      <c r="F1163" s="14" t="str">
        <f>LEFT(Table33[[#This Row],[Account Description ]],5)</f>
        <v/>
      </c>
      <c r="G1163" s="1"/>
      <c r="H1163" s="1"/>
      <c r="I1163" s="20"/>
      <c r="J1163" s="1"/>
      <c r="K1163" s="16"/>
      <c r="L1163" s="16"/>
      <c r="M1163" s="17">
        <f>Table33[[#This Row],[Debet]]</f>
        <v>0</v>
      </c>
      <c r="T1163"/>
    </row>
    <row r="1164" spans="1:20" x14ac:dyDescent="0.25">
      <c r="A1164" s="11"/>
      <c r="B1164" s="1"/>
      <c r="C1164" s="13"/>
      <c r="D1164" s="23"/>
      <c r="E1164" s="23"/>
      <c r="F1164" s="14" t="str">
        <f>LEFT(Table33[[#This Row],[Account Description ]],5)</f>
        <v/>
      </c>
      <c r="G1164" s="1"/>
      <c r="H1164" s="1"/>
      <c r="I1164" s="20"/>
      <c r="J1164" s="1"/>
      <c r="K1164" s="16"/>
      <c r="L1164" s="16"/>
      <c r="M1164" s="17">
        <f>Table33[[#This Row],[Debet]]</f>
        <v>0</v>
      </c>
      <c r="T1164"/>
    </row>
    <row r="1165" spans="1:20" x14ac:dyDescent="0.25">
      <c r="A1165" s="11"/>
      <c r="B1165" s="1"/>
      <c r="C1165" s="13"/>
      <c r="D1165" s="23"/>
      <c r="E1165" s="23"/>
      <c r="F1165" s="14" t="str">
        <f>LEFT(Table33[[#This Row],[Account Description ]],5)</f>
        <v/>
      </c>
      <c r="G1165" s="1"/>
      <c r="H1165" s="1"/>
      <c r="I1165" s="20"/>
      <c r="J1165" s="1"/>
      <c r="K1165" s="16"/>
      <c r="L1165" s="16"/>
      <c r="M1165" s="17">
        <f>Table33[[#This Row],[Debet]]</f>
        <v>0</v>
      </c>
      <c r="T1165"/>
    </row>
    <row r="1166" spans="1:20" x14ac:dyDescent="0.25">
      <c r="A1166" s="11"/>
      <c r="B1166" s="1"/>
      <c r="C1166" s="13"/>
      <c r="D1166" s="23"/>
      <c r="E1166" s="23"/>
      <c r="F1166" s="14" t="str">
        <f>LEFT(Table33[[#This Row],[Account Description ]],5)</f>
        <v/>
      </c>
      <c r="G1166" s="1"/>
      <c r="H1166" s="1"/>
      <c r="I1166" s="20"/>
      <c r="J1166" s="1"/>
      <c r="K1166" s="16"/>
      <c r="L1166" s="16"/>
      <c r="M1166" s="17">
        <f>Table33[[#This Row],[Debet]]</f>
        <v>0</v>
      </c>
      <c r="T1166"/>
    </row>
    <row r="1167" spans="1:20" x14ac:dyDescent="0.25">
      <c r="A1167" s="11"/>
      <c r="B1167" s="1"/>
      <c r="C1167" s="13"/>
      <c r="D1167" s="23"/>
      <c r="E1167" s="23"/>
      <c r="F1167" s="14" t="str">
        <f>LEFT(Table33[[#This Row],[Account Description ]],5)</f>
        <v/>
      </c>
      <c r="G1167" s="1"/>
      <c r="H1167" s="1"/>
      <c r="I1167" s="20"/>
      <c r="J1167" s="1"/>
      <c r="K1167" s="16"/>
      <c r="L1167" s="16"/>
      <c r="M1167" s="17">
        <f>Table33[[#This Row],[Debet]]</f>
        <v>0</v>
      </c>
      <c r="T1167"/>
    </row>
    <row r="1168" spans="1:20" x14ac:dyDescent="0.25">
      <c r="A1168" s="11"/>
      <c r="B1168" s="1"/>
      <c r="C1168" s="13"/>
      <c r="D1168" s="23"/>
      <c r="E1168" s="23"/>
      <c r="F1168" s="14" t="str">
        <f>LEFT(Table33[[#This Row],[Account Description ]],5)</f>
        <v/>
      </c>
      <c r="G1168" s="1"/>
      <c r="H1168" s="1"/>
      <c r="I1168" s="20"/>
      <c r="J1168" s="1"/>
      <c r="K1168" s="16"/>
      <c r="L1168" s="16"/>
      <c r="M1168" s="17">
        <f>Table33[[#This Row],[Debet]]</f>
        <v>0</v>
      </c>
      <c r="T1168"/>
    </row>
    <row r="1169" spans="1:20" x14ac:dyDescent="0.25">
      <c r="A1169" s="11"/>
      <c r="B1169" s="1"/>
      <c r="C1169" s="13"/>
      <c r="D1169" s="23"/>
      <c r="E1169" s="23"/>
      <c r="F1169" s="14" t="str">
        <f>LEFT(Table33[[#This Row],[Account Description ]],5)</f>
        <v/>
      </c>
      <c r="G1169" s="1"/>
      <c r="H1169" s="1"/>
      <c r="I1169" s="20"/>
      <c r="J1169" s="1"/>
      <c r="K1169" s="16"/>
      <c r="L1169" s="16"/>
      <c r="M1169" s="17">
        <f>Table33[[#This Row],[Debet]]</f>
        <v>0</v>
      </c>
      <c r="T1169"/>
    </row>
    <row r="1170" spans="1:20" x14ac:dyDescent="0.25">
      <c r="A1170" s="11"/>
      <c r="B1170" s="1"/>
      <c r="C1170" s="13"/>
      <c r="D1170" s="23"/>
      <c r="E1170" s="23"/>
      <c r="F1170" s="14" t="str">
        <f>LEFT(Table33[[#This Row],[Account Description ]],5)</f>
        <v/>
      </c>
      <c r="G1170" s="1"/>
      <c r="H1170" s="1"/>
      <c r="I1170" s="20"/>
      <c r="J1170" s="1"/>
      <c r="K1170" s="16"/>
      <c r="L1170" s="16"/>
      <c r="M1170" s="17">
        <f>Table33[[#This Row],[Debet]]</f>
        <v>0</v>
      </c>
      <c r="T1170"/>
    </row>
    <row r="1171" spans="1:20" x14ac:dyDescent="0.25">
      <c r="A1171" s="11"/>
      <c r="B1171" s="1"/>
      <c r="C1171" s="13"/>
      <c r="D1171" s="23"/>
      <c r="E1171" s="23"/>
      <c r="F1171" s="14" t="str">
        <f>LEFT(Table33[[#This Row],[Account Description ]],5)</f>
        <v/>
      </c>
      <c r="G1171" s="1"/>
      <c r="H1171" s="1"/>
      <c r="I1171" s="20"/>
      <c r="J1171" s="1"/>
      <c r="K1171" s="16"/>
      <c r="L1171" s="16"/>
      <c r="M1171" s="17">
        <f>Table33[[#This Row],[Debet]]</f>
        <v>0</v>
      </c>
      <c r="T1171"/>
    </row>
    <row r="1172" spans="1:20" x14ac:dyDescent="0.25">
      <c r="A1172" s="11"/>
      <c r="B1172" s="1"/>
      <c r="C1172" s="13"/>
      <c r="D1172" s="23"/>
      <c r="E1172" s="23"/>
      <c r="F1172" s="14" t="str">
        <f>LEFT(Table33[[#This Row],[Account Description ]],5)</f>
        <v/>
      </c>
      <c r="G1172" s="1"/>
      <c r="H1172" s="1"/>
      <c r="I1172" s="20"/>
      <c r="J1172" s="1"/>
      <c r="K1172" s="16"/>
      <c r="L1172" s="16"/>
      <c r="M1172" s="17">
        <f>Table33[[#This Row],[Debet]]</f>
        <v>0</v>
      </c>
      <c r="T1172"/>
    </row>
    <row r="1173" spans="1:20" x14ac:dyDescent="0.25">
      <c r="A1173" s="11"/>
      <c r="B1173" s="1"/>
      <c r="C1173" s="13"/>
      <c r="D1173" s="23"/>
      <c r="E1173" s="23"/>
      <c r="F1173" s="14" t="str">
        <f>LEFT(Table33[[#This Row],[Account Description ]],5)</f>
        <v/>
      </c>
      <c r="G1173" s="1"/>
      <c r="H1173" s="1"/>
      <c r="I1173" s="20"/>
      <c r="J1173" s="1"/>
      <c r="K1173" s="16"/>
      <c r="L1173" s="16"/>
      <c r="M1173" s="17">
        <f>Table33[[#This Row],[Debet]]</f>
        <v>0</v>
      </c>
      <c r="T1173"/>
    </row>
    <row r="1174" spans="1:20" x14ac:dyDescent="0.25">
      <c r="A1174" s="11"/>
      <c r="B1174" s="1"/>
      <c r="C1174" s="13"/>
      <c r="D1174" s="23"/>
      <c r="E1174" s="23"/>
      <c r="F1174" s="14" t="str">
        <f>LEFT(Table33[[#This Row],[Account Description ]],5)</f>
        <v/>
      </c>
      <c r="G1174" s="1"/>
      <c r="H1174" s="1"/>
      <c r="I1174" s="20"/>
      <c r="J1174" s="1"/>
      <c r="K1174" s="16"/>
      <c r="L1174" s="16"/>
      <c r="M1174" s="17">
        <f>Table33[[#This Row],[Debet]]</f>
        <v>0</v>
      </c>
      <c r="T1174"/>
    </row>
    <row r="1175" spans="1:20" x14ac:dyDescent="0.25">
      <c r="A1175" s="11"/>
      <c r="B1175" s="1"/>
      <c r="C1175" s="13"/>
      <c r="D1175" s="23"/>
      <c r="E1175" s="23"/>
      <c r="F1175" s="14" t="str">
        <f>LEFT(Table33[[#This Row],[Account Description ]],5)</f>
        <v/>
      </c>
      <c r="G1175" s="1"/>
      <c r="H1175" s="1"/>
      <c r="I1175" s="20"/>
      <c r="J1175" s="1"/>
      <c r="K1175" s="16"/>
      <c r="L1175" s="16"/>
      <c r="M1175" s="17">
        <f>Table33[[#This Row],[Debet]]</f>
        <v>0</v>
      </c>
      <c r="T1175"/>
    </row>
    <row r="1176" spans="1:20" x14ac:dyDescent="0.25">
      <c r="A1176" s="11"/>
      <c r="B1176" s="1"/>
      <c r="C1176" s="13"/>
      <c r="D1176" s="23"/>
      <c r="E1176" s="23"/>
      <c r="F1176" s="14" t="str">
        <f>LEFT(Table33[[#This Row],[Account Description ]],5)</f>
        <v/>
      </c>
      <c r="G1176" s="1"/>
      <c r="H1176" s="1"/>
      <c r="I1176" s="20"/>
      <c r="J1176" s="1"/>
      <c r="K1176" s="16"/>
      <c r="L1176" s="16"/>
      <c r="M1176" s="17">
        <f>Table33[[#This Row],[Debet]]</f>
        <v>0</v>
      </c>
      <c r="T1176"/>
    </row>
    <row r="1177" spans="1:20" x14ac:dyDescent="0.25">
      <c r="A1177" s="11"/>
      <c r="B1177" s="1"/>
      <c r="C1177" s="13"/>
      <c r="D1177" s="23"/>
      <c r="E1177" s="23"/>
      <c r="F1177" s="14" t="str">
        <f>LEFT(Table33[[#This Row],[Account Description ]],5)</f>
        <v/>
      </c>
      <c r="G1177" s="1"/>
      <c r="H1177" s="1"/>
      <c r="I1177" s="20"/>
      <c r="J1177" s="1"/>
      <c r="K1177" s="16"/>
      <c r="L1177" s="16"/>
      <c r="M1177" s="17">
        <f>Table33[[#This Row],[Debet]]</f>
        <v>0</v>
      </c>
      <c r="T1177"/>
    </row>
    <row r="1178" spans="1:20" x14ac:dyDescent="0.25">
      <c r="A1178" s="11"/>
      <c r="B1178" s="1"/>
      <c r="C1178" s="13"/>
      <c r="D1178" s="23"/>
      <c r="E1178" s="23"/>
      <c r="F1178" s="14" t="str">
        <f>LEFT(Table33[[#This Row],[Account Description ]],5)</f>
        <v/>
      </c>
      <c r="G1178" s="1"/>
      <c r="H1178" s="1"/>
      <c r="I1178" s="20"/>
      <c r="J1178" s="1"/>
      <c r="K1178" s="16"/>
      <c r="L1178" s="16"/>
      <c r="M1178" s="17">
        <f>Table33[[#This Row],[Debet]]</f>
        <v>0</v>
      </c>
      <c r="T1178"/>
    </row>
    <row r="1179" spans="1:20" x14ac:dyDescent="0.25">
      <c r="A1179" s="11"/>
      <c r="B1179" s="1"/>
      <c r="C1179" s="13"/>
      <c r="D1179" s="23"/>
      <c r="E1179" s="23"/>
      <c r="F1179" s="14" t="str">
        <f>LEFT(Table33[[#This Row],[Account Description ]],5)</f>
        <v/>
      </c>
      <c r="G1179" s="1"/>
      <c r="H1179" s="1"/>
      <c r="I1179" s="20"/>
      <c r="J1179" s="1"/>
      <c r="K1179" s="16"/>
      <c r="L1179" s="16"/>
      <c r="M1179" s="17">
        <f>Table33[[#This Row],[Debet]]</f>
        <v>0</v>
      </c>
      <c r="T1179"/>
    </row>
    <row r="1180" spans="1:20" x14ac:dyDescent="0.25">
      <c r="A1180" s="11"/>
      <c r="B1180" s="1"/>
      <c r="C1180" s="13"/>
      <c r="D1180" s="23"/>
      <c r="E1180" s="23"/>
      <c r="F1180" s="14" t="str">
        <f>LEFT(Table33[[#This Row],[Account Description ]],5)</f>
        <v/>
      </c>
      <c r="G1180" s="1"/>
      <c r="H1180" s="1"/>
      <c r="I1180" s="20"/>
      <c r="J1180" s="1"/>
      <c r="K1180" s="16"/>
      <c r="L1180" s="16"/>
      <c r="M1180" s="17">
        <f>Table33[[#This Row],[Debet]]</f>
        <v>0</v>
      </c>
      <c r="T1180"/>
    </row>
    <row r="1181" spans="1:20" x14ac:dyDescent="0.25">
      <c r="A1181" s="11"/>
      <c r="B1181" s="1"/>
      <c r="C1181" s="13"/>
      <c r="D1181" s="23"/>
      <c r="E1181" s="23"/>
      <c r="F1181" s="14" t="str">
        <f>LEFT(Table33[[#This Row],[Account Description ]],5)</f>
        <v/>
      </c>
      <c r="G1181" s="1"/>
      <c r="H1181" s="1"/>
      <c r="I1181" s="20"/>
      <c r="J1181" s="1"/>
      <c r="K1181" s="16"/>
      <c r="L1181" s="16"/>
      <c r="M1181" s="17">
        <f>Table33[[#This Row],[Debet]]</f>
        <v>0</v>
      </c>
      <c r="T1181"/>
    </row>
    <row r="1182" spans="1:20" x14ac:dyDescent="0.25">
      <c r="A1182" s="11"/>
      <c r="B1182" s="1"/>
      <c r="C1182" s="13"/>
      <c r="D1182" s="23"/>
      <c r="E1182" s="23"/>
      <c r="F1182" s="14" t="str">
        <f>LEFT(Table33[[#This Row],[Account Description ]],5)</f>
        <v/>
      </c>
      <c r="G1182" s="1"/>
      <c r="H1182" s="1"/>
      <c r="I1182" s="20"/>
      <c r="J1182" s="1"/>
      <c r="K1182" s="16"/>
      <c r="L1182" s="16"/>
      <c r="M1182" s="17">
        <f>Table33[[#This Row],[Debet]]</f>
        <v>0</v>
      </c>
      <c r="T1182"/>
    </row>
    <row r="1183" spans="1:20" x14ac:dyDescent="0.25">
      <c r="A1183" s="11"/>
      <c r="B1183" s="1"/>
      <c r="C1183" s="13"/>
      <c r="D1183" s="23"/>
      <c r="E1183" s="23"/>
      <c r="F1183" s="14" t="str">
        <f>LEFT(Table33[[#This Row],[Account Description ]],5)</f>
        <v/>
      </c>
      <c r="G1183" s="1"/>
      <c r="H1183" s="1"/>
      <c r="I1183" s="20"/>
      <c r="J1183" s="1"/>
      <c r="K1183" s="16"/>
      <c r="L1183" s="16"/>
      <c r="M1183" s="17">
        <f>Table33[[#This Row],[Debet]]</f>
        <v>0</v>
      </c>
      <c r="T1183"/>
    </row>
    <row r="1184" spans="1:20" x14ac:dyDescent="0.25">
      <c r="A1184" s="11"/>
      <c r="B1184" s="1"/>
      <c r="C1184" s="13"/>
      <c r="D1184" s="23"/>
      <c r="E1184" s="23"/>
      <c r="F1184" s="14" t="str">
        <f>LEFT(Table33[[#This Row],[Account Description ]],5)</f>
        <v/>
      </c>
      <c r="G1184" s="1"/>
      <c r="H1184" s="1"/>
      <c r="I1184" s="20"/>
      <c r="J1184" s="1"/>
      <c r="K1184" s="16"/>
      <c r="L1184" s="16"/>
      <c r="M1184" s="17">
        <f>Table33[[#This Row],[Debet]]</f>
        <v>0</v>
      </c>
      <c r="T1184"/>
    </row>
    <row r="1185" spans="1:20" x14ac:dyDescent="0.25">
      <c r="A1185" s="11"/>
      <c r="B1185" s="1"/>
      <c r="C1185" s="13"/>
      <c r="D1185" s="23"/>
      <c r="E1185" s="23"/>
      <c r="F1185" s="14" t="str">
        <f>LEFT(Table33[[#This Row],[Account Description ]],5)</f>
        <v/>
      </c>
      <c r="G1185" s="1"/>
      <c r="H1185" s="1"/>
      <c r="I1185" s="20"/>
      <c r="J1185" s="1"/>
      <c r="K1185" s="16"/>
      <c r="L1185" s="16"/>
      <c r="M1185" s="17">
        <f>Table33[[#This Row],[Debet]]</f>
        <v>0</v>
      </c>
      <c r="T1185"/>
    </row>
    <row r="1186" spans="1:20" x14ac:dyDescent="0.25">
      <c r="A1186" s="11"/>
      <c r="B1186" s="1"/>
      <c r="C1186" s="13"/>
      <c r="D1186" s="23"/>
      <c r="E1186" s="23"/>
      <c r="F1186" s="14" t="str">
        <f>LEFT(Table33[[#This Row],[Account Description ]],5)</f>
        <v/>
      </c>
      <c r="G1186" s="1"/>
      <c r="H1186" s="1"/>
      <c r="I1186" s="20"/>
      <c r="J1186" s="1"/>
      <c r="K1186" s="16"/>
      <c r="L1186" s="16"/>
      <c r="M1186" s="17">
        <f>Table33[[#This Row],[Debet]]</f>
        <v>0</v>
      </c>
      <c r="T1186"/>
    </row>
    <row r="1187" spans="1:20" x14ac:dyDescent="0.25">
      <c r="A1187" s="11"/>
      <c r="B1187" s="1"/>
      <c r="C1187" s="13"/>
      <c r="D1187" s="23"/>
      <c r="E1187" s="23"/>
      <c r="F1187" s="14" t="str">
        <f>LEFT(Table33[[#This Row],[Account Description ]],5)</f>
        <v/>
      </c>
      <c r="G1187" s="1"/>
      <c r="H1187" s="1"/>
      <c r="I1187" s="20"/>
      <c r="J1187" s="1"/>
      <c r="K1187" s="16"/>
      <c r="L1187" s="16"/>
      <c r="M1187" s="17">
        <f>Table33[[#This Row],[Debet]]</f>
        <v>0</v>
      </c>
      <c r="T1187"/>
    </row>
    <row r="1188" spans="1:20" x14ac:dyDescent="0.25">
      <c r="A1188" s="11"/>
      <c r="B1188" s="1"/>
      <c r="C1188" s="13"/>
      <c r="D1188" s="23"/>
      <c r="E1188" s="23"/>
      <c r="F1188" s="14" t="str">
        <f>LEFT(Table33[[#This Row],[Account Description ]],5)</f>
        <v/>
      </c>
      <c r="G1188" s="1"/>
      <c r="H1188" s="1"/>
      <c r="I1188" s="20"/>
      <c r="J1188" s="1"/>
      <c r="K1188" s="16"/>
      <c r="L1188" s="16"/>
      <c r="M1188" s="17">
        <f>Table33[[#This Row],[Debet]]</f>
        <v>0</v>
      </c>
      <c r="T1188"/>
    </row>
    <row r="1189" spans="1:20" x14ac:dyDescent="0.25">
      <c r="A1189" s="11"/>
      <c r="B1189" s="1"/>
      <c r="C1189" s="13"/>
      <c r="D1189" s="23"/>
      <c r="E1189" s="23"/>
      <c r="F1189" s="14" t="str">
        <f>LEFT(Table33[[#This Row],[Account Description ]],5)</f>
        <v/>
      </c>
      <c r="G1189" s="1"/>
      <c r="H1189" s="1"/>
      <c r="I1189" s="20"/>
      <c r="J1189" s="1"/>
      <c r="K1189" s="16"/>
      <c r="L1189" s="16"/>
      <c r="M1189" s="17">
        <f>Table33[[#This Row],[Debet]]</f>
        <v>0</v>
      </c>
      <c r="T1189"/>
    </row>
    <row r="1190" spans="1:20" x14ac:dyDescent="0.25">
      <c r="A1190" s="11"/>
      <c r="B1190" s="1"/>
      <c r="C1190" s="13"/>
      <c r="D1190" s="23"/>
      <c r="E1190" s="23"/>
      <c r="F1190" s="14" t="str">
        <f>LEFT(Table33[[#This Row],[Account Description ]],5)</f>
        <v/>
      </c>
      <c r="G1190" s="1"/>
      <c r="H1190" s="1"/>
      <c r="I1190" s="20"/>
      <c r="J1190" s="1"/>
      <c r="K1190" s="16"/>
      <c r="L1190" s="16"/>
      <c r="M1190" s="17">
        <f>Table33[[#This Row],[Debet]]</f>
        <v>0</v>
      </c>
      <c r="T1190"/>
    </row>
    <row r="1191" spans="1:20" x14ac:dyDescent="0.25">
      <c r="A1191" s="11"/>
      <c r="B1191" s="1"/>
      <c r="C1191" s="13"/>
      <c r="D1191" s="23"/>
      <c r="E1191" s="23"/>
      <c r="F1191" s="14" t="str">
        <f>LEFT(Table33[[#This Row],[Account Description ]],5)</f>
        <v/>
      </c>
      <c r="G1191" s="1"/>
      <c r="H1191" s="1"/>
      <c r="I1191" s="20"/>
      <c r="J1191" s="1"/>
      <c r="K1191" s="16"/>
      <c r="L1191" s="16"/>
      <c r="M1191" s="17">
        <f>Table33[[#This Row],[Debet]]</f>
        <v>0</v>
      </c>
      <c r="T1191"/>
    </row>
    <row r="1192" spans="1:20" x14ac:dyDescent="0.25">
      <c r="A1192" s="11"/>
      <c r="B1192" s="1"/>
      <c r="C1192" s="13"/>
      <c r="D1192" s="23"/>
      <c r="E1192" s="23"/>
      <c r="F1192" s="14" t="str">
        <f>LEFT(Table33[[#This Row],[Account Description ]],5)</f>
        <v/>
      </c>
      <c r="G1192" s="1"/>
      <c r="H1192" s="1"/>
      <c r="I1192" s="20"/>
      <c r="J1192" s="1"/>
      <c r="K1192" s="16"/>
      <c r="L1192" s="16"/>
      <c r="M1192" s="17">
        <f>Table33[[#This Row],[Debet]]</f>
        <v>0</v>
      </c>
      <c r="T1192"/>
    </row>
    <row r="1193" spans="1:20" x14ac:dyDescent="0.25">
      <c r="A1193" s="11"/>
      <c r="B1193" s="1"/>
      <c r="C1193" s="13"/>
      <c r="D1193" s="23"/>
      <c r="E1193" s="23"/>
      <c r="F1193" s="14" t="str">
        <f>LEFT(Table33[[#This Row],[Account Description ]],5)</f>
        <v/>
      </c>
      <c r="G1193" s="1"/>
      <c r="H1193" s="1"/>
      <c r="I1193" s="20"/>
      <c r="J1193" s="1"/>
      <c r="K1193" s="16"/>
      <c r="L1193" s="16"/>
      <c r="M1193" s="17">
        <f>Table33[[#This Row],[Debet]]</f>
        <v>0</v>
      </c>
      <c r="T1193"/>
    </row>
    <row r="1194" spans="1:20" x14ac:dyDescent="0.25">
      <c r="A1194" s="11"/>
      <c r="B1194" s="1"/>
      <c r="C1194" s="13"/>
      <c r="D1194" s="23"/>
      <c r="E1194" s="23"/>
      <c r="F1194" s="14" t="str">
        <f>LEFT(Table33[[#This Row],[Account Description ]],5)</f>
        <v/>
      </c>
      <c r="G1194" s="1"/>
      <c r="H1194" s="1"/>
      <c r="I1194" s="20"/>
      <c r="J1194" s="1"/>
      <c r="K1194" s="16"/>
      <c r="L1194" s="16"/>
      <c r="M1194" s="17">
        <f>Table33[[#This Row],[Debet]]</f>
        <v>0</v>
      </c>
      <c r="T1194"/>
    </row>
    <row r="1195" spans="1:20" x14ac:dyDescent="0.25">
      <c r="A1195" s="11"/>
      <c r="B1195" s="1"/>
      <c r="C1195" s="13"/>
      <c r="D1195" s="23"/>
      <c r="E1195" s="23"/>
      <c r="F1195" s="14" t="str">
        <f>LEFT(Table33[[#This Row],[Account Description ]],5)</f>
        <v/>
      </c>
      <c r="G1195" s="1"/>
      <c r="H1195" s="1"/>
      <c r="I1195" s="20"/>
      <c r="J1195" s="1"/>
      <c r="K1195" s="16"/>
      <c r="L1195" s="16"/>
      <c r="M1195" s="17">
        <f>Table33[[#This Row],[Debet]]</f>
        <v>0</v>
      </c>
      <c r="T1195"/>
    </row>
    <row r="1196" spans="1:20" x14ac:dyDescent="0.25">
      <c r="A1196" s="11"/>
      <c r="B1196" s="1"/>
      <c r="C1196" s="13"/>
      <c r="D1196" s="23"/>
      <c r="E1196" s="23"/>
      <c r="F1196" s="14" t="str">
        <f>LEFT(Table33[[#This Row],[Account Description ]],5)</f>
        <v/>
      </c>
      <c r="G1196" s="1"/>
      <c r="H1196" s="1"/>
      <c r="I1196" s="20"/>
      <c r="J1196" s="1"/>
      <c r="K1196" s="16"/>
      <c r="L1196" s="16"/>
      <c r="M1196" s="17">
        <f>Table33[[#This Row],[Debet]]</f>
        <v>0</v>
      </c>
      <c r="T1196"/>
    </row>
    <row r="1197" spans="1:20" x14ac:dyDescent="0.25">
      <c r="A1197" s="11"/>
      <c r="B1197" s="1"/>
      <c r="C1197" s="13"/>
      <c r="D1197" s="23"/>
      <c r="E1197" s="23"/>
      <c r="F1197" s="14" t="str">
        <f>LEFT(Table33[[#This Row],[Account Description ]],5)</f>
        <v/>
      </c>
      <c r="G1197" s="1"/>
      <c r="H1197" s="1"/>
      <c r="I1197" s="20"/>
      <c r="J1197" s="1"/>
      <c r="K1197" s="16"/>
      <c r="L1197" s="16"/>
      <c r="M1197" s="17">
        <f>Table33[[#This Row],[Debet]]</f>
        <v>0</v>
      </c>
      <c r="T1197"/>
    </row>
    <row r="1198" spans="1:20" x14ac:dyDescent="0.25">
      <c r="A1198" s="11"/>
      <c r="B1198" s="1"/>
      <c r="C1198" s="13"/>
      <c r="D1198" s="23"/>
      <c r="E1198" s="23"/>
      <c r="F1198" s="14" t="str">
        <f>LEFT(Table33[[#This Row],[Account Description ]],5)</f>
        <v/>
      </c>
      <c r="G1198" s="1"/>
      <c r="H1198" s="1"/>
      <c r="I1198" s="20"/>
      <c r="J1198" s="1"/>
      <c r="K1198" s="16"/>
      <c r="L1198" s="16"/>
      <c r="M1198" s="17">
        <f>Table33[[#This Row],[Debet]]</f>
        <v>0</v>
      </c>
      <c r="T1198"/>
    </row>
    <row r="1199" spans="1:20" x14ac:dyDescent="0.25">
      <c r="A1199" s="11"/>
      <c r="B1199" s="1"/>
      <c r="C1199" s="13"/>
      <c r="D1199" s="23"/>
      <c r="E1199" s="23"/>
      <c r="F1199" s="14" t="str">
        <f>LEFT(Table33[[#This Row],[Account Description ]],5)</f>
        <v/>
      </c>
      <c r="G1199" s="1"/>
      <c r="H1199" s="1"/>
      <c r="I1199" s="20"/>
      <c r="J1199" s="1"/>
      <c r="K1199" s="16"/>
      <c r="L1199" s="16"/>
      <c r="M1199" s="17">
        <f>Table33[[#This Row],[Debet]]</f>
        <v>0</v>
      </c>
      <c r="T1199"/>
    </row>
    <row r="1200" spans="1:20" x14ac:dyDescent="0.25">
      <c r="A1200" s="11"/>
      <c r="B1200" s="1"/>
      <c r="C1200" s="13"/>
      <c r="D1200" s="23"/>
      <c r="E1200" s="23"/>
      <c r="F1200" s="14" t="str">
        <f>LEFT(Table33[[#This Row],[Account Description ]],5)</f>
        <v/>
      </c>
      <c r="G1200" s="1"/>
      <c r="H1200" s="1"/>
      <c r="I1200" s="20"/>
      <c r="J1200" s="1"/>
      <c r="K1200" s="16"/>
      <c r="L1200" s="16"/>
      <c r="M1200" s="17">
        <f>Table33[[#This Row],[Debet]]</f>
        <v>0</v>
      </c>
      <c r="T1200"/>
    </row>
    <row r="1201" spans="1:20" x14ac:dyDescent="0.25">
      <c r="A1201" s="11"/>
      <c r="B1201" s="1"/>
      <c r="C1201" s="13"/>
      <c r="D1201" s="23"/>
      <c r="E1201" s="23"/>
      <c r="F1201" s="14" t="str">
        <f>LEFT(Table33[[#This Row],[Account Description ]],5)</f>
        <v/>
      </c>
      <c r="G1201" s="1"/>
      <c r="H1201" s="1"/>
      <c r="I1201" s="20"/>
      <c r="J1201" s="1"/>
      <c r="K1201" s="16"/>
      <c r="L1201" s="16"/>
      <c r="M1201" s="17">
        <f>Table33[[#This Row],[Debet]]</f>
        <v>0</v>
      </c>
      <c r="T1201"/>
    </row>
    <row r="1202" spans="1:20" x14ac:dyDescent="0.25">
      <c r="A1202" s="11"/>
      <c r="B1202" s="1"/>
      <c r="C1202" s="13"/>
      <c r="D1202" s="23"/>
      <c r="E1202" s="23"/>
      <c r="F1202" s="14" t="str">
        <f>LEFT(Table33[[#This Row],[Account Description ]],5)</f>
        <v/>
      </c>
      <c r="G1202" s="1"/>
      <c r="H1202" s="1"/>
      <c r="I1202" s="20"/>
      <c r="J1202" s="1"/>
      <c r="K1202" s="16"/>
      <c r="L1202" s="16"/>
      <c r="M1202" s="17">
        <f>Table33[[#This Row],[Debet]]</f>
        <v>0</v>
      </c>
      <c r="T1202"/>
    </row>
    <row r="1203" spans="1:20" x14ac:dyDescent="0.25">
      <c r="A1203" s="11"/>
      <c r="B1203" s="1"/>
      <c r="C1203" s="13"/>
      <c r="D1203" s="23"/>
      <c r="E1203" s="23"/>
      <c r="F1203" s="14" t="str">
        <f>LEFT(Table33[[#This Row],[Account Description ]],5)</f>
        <v/>
      </c>
      <c r="G1203" s="1"/>
      <c r="H1203" s="1"/>
      <c r="I1203" s="20"/>
      <c r="J1203" s="1"/>
      <c r="K1203" s="16"/>
      <c r="L1203" s="16"/>
      <c r="M1203" s="17">
        <f>Table33[[#This Row],[Debet]]</f>
        <v>0</v>
      </c>
      <c r="T1203"/>
    </row>
    <row r="1204" spans="1:20" x14ac:dyDescent="0.25">
      <c r="A1204" s="11"/>
      <c r="B1204" s="1"/>
      <c r="C1204" s="13"/>
      <c r="D1204" s="23"/>
      <c r="E1204" s="23"/>
      <c r="F1204" s="14" t="str">
        <f>LEFT(Table33[[#This Row],[Account Description ]],5)</f>
        <v/>
      </c>
      <c r="G1204" s="1"/>
      <c r="H1204" s="1"/>
      <c r="I1204" s="20"/>
      <c r="J1204" s="1"/>
      <c r="K1204" s="16"/>
      <c r="L1204" s="16"/>
      <c r="M1204" s="17">
        <f>Table33[[#This Row],[Debet]]</f>
        <v>0</v>
      </c>
      <c r="T1204"/>
    </row>
    <row r="1205" spans="1:20" x14ac:dyDescent="0.25">
      <c r="A1205" s="11"/>
      <c r="B1205" s="1"/>
      <c r="C1205" s="13"/>
      <c r="D1205" s="23"/>
      <c r="E1205" s="23"/>
      <c r="F1205" s="14" t="str">
        <f>LEFT(Table33[[#This Row],[Account Description ]],5)</f>
        <v/>
      </c>
      <c r="G1205" s="1"/>
      <c r="H1205" s="1"/>
      <c r="I1205" s="20"/>
      <c r="J1205" s="1"/>
      <c r="K1205" s="16"/>
      <c r="L1205" s="16"/>
      <c r="M1205" s="17">
        <f>Table33[[#This Row],[Debet]]</f>
        <v>0</v>
      </c>
      <c r="T1205"/>
    </row>
    <row r="1206" spans="1:20" x14ac:dyDescent="0.25">
      <c r="A1206" s="11"/>
      <c r="B1206" s="1"/>
      <c r="C1206" s="13"/>
      <c r="D1206" s="23"/>
      <c r="E1206" s="23"/>
      <c r="F1206" s="14" t="str">
        <f>LEFT(Table33[[#This Row],[Account Description ]],5)</f>
        <v/>
      </c>
      <c r="G1206" s="1"/>
      <c r="H1206" s="1"/>
      <c r="I1206" s="20"/>
      <c r="J1206" s="1"/>
      <c r="K1206" s="16"/>
      <c r="L1206" s="16"/>
      <c r="M1206" s="17">
        <f>Table33[[#This Row],[Debet]]</f>
        <v>0</v>
      </c>
      <c r="T1206"/>
    </row>
    <row r="1207" spans="1:20" x14ac:dyDescent="0.25">
      <c r="A1207" s="11"/>
      <c r="B1207" s="1"/>
      <c r="C1207" s="13"/>
      <c r="D1207" s="23"/>
      <c r="E1207" s="23"/>
      <c r="F1207" s="14" t="str">
        <f>LEFT(Table33[[#This Row],[Account Description ]],5)</f>
        <v/>
      </c>
      <c r="G1207" s="1"/>
      <c r="H1207" s="1"/>
      <c r="I1207" s="20"/>
      <c r="J1207" s="1"/>
      <c r="K1207" s="16"/>
      <c r="L1207" s="16"/>
      <c r="M1207" s="17">
        <f>Table33[[#This Row],[Debet]]</f>
        <v>0</v>
      </c>
      <c r="T1207"/>
    </row>
    <row r="1208" spans="1:20" x14ac:dyDescent="0.25">
      <c r="A1208" s="11"/>
      <c r="B1208" s="1"/>
      <c r="C1208" s="13"/>
      <c r="D1208" s="23"/>
      <c r="E1208" s="23"/>
      <c r="F1208" s="14" t="str">
        <f>LEFT(Table33[[#This Row],[Account Description ]],5)</f>
        <v/>
      </c>
      <c r="G1208" s="1"/>
      <c r="H1208" s="1"/>
      <c r="I1208" s="20"/>
      <c r="J1208" s="1"/>
      <c r="K1208" s="16"/>
      <c r="L1208" s="16"/>
      <c r="M1208" s="17">
        <f>Table33[[#This Row],[Debet]]</f>
        <v>0</v>
      </c>
      <c r="T1208"/>
    </row>
    <row r="1209" spans="1:20" x14ac:dyDescent="0.25">
      <c r="A1209" s="11"/>
      <c r="B1209" s="1"/>
      <c r="C1209" s="13"/>
      <c r="D1209" s="23"/>
      <c r="E1209" s="23"/>
      <c r="F1209" s="14" t="str">
        <f>LEFT(Table33[[#This Row],[Account Description ]],5)</f>
        <v/>
      </c>
      <c r="G1209" s="1"/>
      <c r="H1209" s="1"/>
      <c r="I1209" s="20"/>
      <c r="J1209" s="1"/>
      <c r="K1209" s="16"/>
      <c r="L1209" s="16"/>
      <c r="M1209" s="17">
        <f>Table33[[#This Row],[Debet]]</f>
        <v>0</v>
      </c>
      <c r="T1209"/>
    </row>
    <row r="1210" spans="1:20" x14ac:dyDescent="0.25">
      <c r="A1210" s="11"/>
      <c r="B1210" s="1"/>
      <c r="C1210" s="13"/>
      <c r="D1210" s="23"/>
      <c r="E1210" s="23"/>
      <c r="F1210" s="14" t="str">
        <f>LEFT(Table33[[#This Row],[Account Description ]],5)</f>
        <v/>
      </c>
      <c r="G1210" s="1"/>
      <c r="H1210" s="1"/>
      <c r="I1210" s="20"/>
      <c r="J1210" s="1"/>
      <c r="K1210" s="16"/>
      <c r="L1210" s="16"/>
      <c r="M1210" s="17">
        <f>Table33[[#This Row],[Debet]]</f>
        <v>0</v>
      </c>
      <c r="T1210"/>
    </row>
    <row r="1211" spans="1:20" x14ac:dyDescent="0.25">
      <c r="A1211" s="11"/>
      <c r="B1211" s="1"/>
      <c r="C1211" s="13"/>
      <c r="D1211" s="23"/>
      <c r="E1211" s="23"/>
      <c r="F1211" s="14" t="str">
        <f>LEFT(Table33[[#This Row],[Account Description ]],5)</f>
        <v/>
      </c>
      <c r="G1211" s="1"/>
      <c r="H1211" s="1"/>
      <c r="I1211" s="20"/>
      <c r="J1211" s="1"/>
      <c r="K1211" s="16"/>
      <c r="L1211" s="16"/>
      <c r="M1211" s="17">
        <f>Table33[[#This Row],[Debet]]</f>
        <v>0</v>
      </c>
      <c r="T1211"/>
    </row>
    <row r="1212" spans="1:20" x14ac:dyDescent="0.25">
      <c r="A1212" s="11"/>
      <c r="B1212" s="1"/>
      <c r="C1212" s="13"/>
      <c r="D1212" s="23"/>
      <c r="E1212" s="23"/>
      <c r="F1212" s="14" t="str">
        <f>LEFT(Table33[[#This Row],[Account Description ]],5)</f>
        <v/>
      </c>
      <c r="G1212" s="1"/>
      <c r="H1212" s="1"/>
      <c r="I1212" s="20"/>
      <c r="J1212" s="1"/>
      <c r="K1212" s="16"/>
      <c r="L1212" s="16"/>
      <c r="M1212" s="17">
        <f>Table33[[#This Row],[Debet]]</f>
        <v>0</v>
      </c>
      <c r="T1212"/>
    </row>
    <row r="1213" spans="1:20" x14ac:dyDescent="0.25">
      <c r="A1213" s="11"/>
      <c r="B1213" s="1"/>
      <c r="C1213" s="13"/>
      <c r="D1213" s="23"/>
      <c r="E1213" s="23"/>
      <c r="F1213" s="14" t="str">
        <f>LEFT(Table33[[#This Row],[Account Description ]],5)</f>
        <v/>
      </c>
      <c r="G1213" s="1"/>
      <c r="H1213" s="1"/>
      <c r="I1213" s="20"/>
      <c r="J1213" s="1"/>
      <c r="K1213" s="16"/>
      <c r="L1213" s="16"/>
      <c r="M1213" s="17">
        <f>Table33[[#This Row],[Debet]]</f>
        <v>0</v>
      </c>
      <c r="T1213"/>
    </row>
    <row r="1214" spans="1:20" x14ac:dyDescent="0.25">
      <c r="A1214" s="11"/>
      <c r="B1214" s="1"/>
      <c r="C1214" s="13"/>
      <c r="D1214" s="23"/>
      <c r="E1214" s="23"/>
      <c r="F1214" s="14" t="str">
        <f>LEFT(Table33[[#This Row],[Account Description ]],5)</f>
        <v/>
      </c>
      <c r="G1214" s="1"/>
      <c r="H1214" s="1"/>
      <c r="I1214" s="20"/>
      <c r="J1214" s="1"/>
      <c r="K1214" s="16"/>
      <c r="L1214" s="16"/>
      <c r="M1214" s="17">
        <f>Table33[[#This Row],[Debet]]</f>
        <v>0</v>
      </c>
      <c r="T1214"/>
    </row>
    <row r="1215" spans="1:20" x14ac:dyDescent="0.25">
      <c r="A1215" s="11"/>
      <c r="B1215" s="1"/>
      <c r="C1215" s="13"/>
      <c r="D1215" s="23"/>
      <c r="E1215" s="23"/>
      <c r="F1215" s="14" t="str">
        <f>LEFT(Table33[[#This Row],[Account Description ]],5)</f>
        <v/>
      </c>
      <c r="G1215" s="1"/>
      <c r="H1215" s="1"/>
      <c r="I1215" s="20"/>
      <c r="J1215" s="1"/>
      <c r="K1215" s="16"/>
      <c r="L1215" s="16"/>
      <c r="M1215" s="17">
        <f>Table33[[#This Row],[Debet]]</f>
        <v>0</v>
      </c>
      <c r="T1215"/>
    </row>
    <row r="1216" spans="1:20" x14ac:dyDescent="0.25">
      <c r="A1216" s="11"/>
      <c r="B1216" s="1"/>
      <c r="C1216" s="13"/>
      <c r="D1216" s="23"/>
      <c r="E1216" s="23"/>
      <c r="F1216" s="14" t="str">
        <f>LEFT(Table33[[#This Row],[Account Description ]],5)</f>
        <v/>
      </c>
      <c r="G1216" s="1"/>
      <c r="H1216" s="1"/>
      <c r="I1216" s="20"/>
      <c r="J1216" s="1"/>
      <c r="K1216" s="16"/>
      <c r="L1216" s="16"/>
      <c r="M1216" s="17">
        <f>Table33[[#This Row],[Debet]]</f>
        <v>0</v>
      </c>
      <c r="T1216"/>
    </row>
    <row r="1217" spans="1:20" x14ac:dyDescent="0.25">
      <c r="A1217" s="11"/>
      <c r="B1217" s="1"/>
      <c r="C1217" s="13"/>
      <c r="D1217" s="23"/>
      <c r="E1217" s="23"/>
      <c r="F1217" s="14" t="str">
        <f>LEFT(Table33[[#This Row],[Account Description ]],5)</f>
        <v/>
      </c>
      <c r="G1217" s="1"/>
      <c r="H1217" s="1"/>
      <c r="I1217" s="20"/>
      <c r="J1217" s="1"/>
      <c r="K1217" s="16"/>
      <c r="L1217" s="16"/>
      <c r="M1217" s="17">
        <f>Table33[[#This Row],[Debet]]</f>
        <v>0</v>
      </c>
      <c r="T1217"/>
    </row>
    <row r="1218" spans="1:20" x14ac:dyDescent="0.25">
      <c r="A1218" s="11"/>
      <c r="B1218" s="1"/>
      <c r="C1218" s="13"/>
      <c r="D1218" s="23"/>
      <c r="E1218" s="23"/>
      <c r="F1218" s="14" t="str">
        <f>LEFT(Table33[[#This Row],[Account Description ]],5)</f>
        <v/>
      </c>
      <c r="G1218" s="1"/>
      <c r="H1218" s="1"/>
      <c r="I1218" s="20"/>
      <c r="J1218" s="1"/>
      <c r="K1218" s="16"/>
      <c r="L1218" s="16"/>
      <c r="M1218" s="17">
        <f>Table33[[#This Row],[Debet]]</f>
        <v>0</v>
      </c>
      <c r="T1218"/>
    </row>
    <row r="1219" spans="1:20" x14ac:dyDescent="0.25">
      <c r="A1219" s="11"/>
      <c r="B1219" s="1"/>
      <c r="C1219" s="13"/>
      <c r="D1219" s="23"/>
      <c r="E1219" s="23"/>
      <c r="F1219" s="14" t="str">
        <f>LEFT(Table33[[#This Row],[Account Description ]],5)</f>
        <v/>
      </c>
      <c r="G1219" s="1"/>
      <c r="H1219" s="1"/>
      <c r="I1219" s="20"/>
      <c r="J1219" s="1"/>
      <c r="K1219" s="16"/>
      <c r="L1219" s="16"/>
      <c r="M1219" s="17">
        <f>Table33[[#This Row],[Debet]]</f>
        <v>0</v>
      </c>
      <c r="T1219"/>
    </row>
    <row r="1220" spans="1:20" x14ac:dyDescent="0.25">
      <c r="A1220" s="11"/>
      <c r="B1220" s="1"/>
      <c r="C1220" s="13"/>
      <c r="D1220" s="23"/>
      <c r="E1220" s="23"/>
      <c r="F1220" s="14" t="str">
        <f>LEFT(Table33[[#This Row],[Account Description ]],5)</f>
        <v/>
      </c>
      <c r="G1220" s="1"/>
      <c r="H1220" s="1"/>
      <c r="I1220" s="20"/>
      <c r="J1220" s="1"/>
      <c r="K1220" s="16"/>
      <c r="L1220" s="16"/>
      <c r="M1220" s="17">
        <f>Table33[[#This Row],[Debet]]</f>
        <v>0</v>
      </c>
      <c r="T1220"/>
    </row>
    <row r="1221" spans="1:20" x14ac:dyDescent="0.25">
      <c r="A1221" s="11"/>
      <c r="B1221" s="1"/>
      <c r="C1221" s="13"/>
      <c r="D1221" s="23"/>
      <c r="E1221" s="23"/>
      <c r="F1221" s="14" t="str">
        <f>LEFT(Table33[[#This Row],[Account Description ]],5)</f>
        <v/>
      </c>
      <c r="G1221" s="1"/>
      <c r="H1221" s="1"/>
      <c r="I1221" s="20"/>
      <c r="J1221" s="1"/>
      <c r="K1221" s="16"/>
      <c r="L1221" s="16"/>
      <c r="M1221" s="17">
        <f>Table33[[#This Row],[Debet]]</f>
        <v>0</v>
      </c>
      <c r="T1221"/>
    </row>
    <row r="1222" spans="1:20" x14ac:dyDescent="0.25">
      <c r="A1222" s="11"/>
      <c r="B1222" s="1"/>
      <c r="C1222" s="13"/>
      <c r="D1222" s="23"/>
      <c r="E1222" s="23"/>
      <c r="F1222" s="14" t="str">
        <f>LEFT(Table33[[#This Row],[Account Description ]],5)</f>
        <v/>
      </c>
      <c r="G1222" s="1"/>
      <c r="H1222" s="1"/>
      <c r="I1222" s="20"/>
      <c r="J1222" s="1"/>
      <c r="K1222" s="16"/>
      <c r="L1222" s="16"/>
      <c r="M1222" s="17">
        <f>Table33[[#This Row],[Debet]]</f>
        <v>0</v>
      </c>
      <c r="T1222"/>
    </row>
    <row r="1223" spans="1:20" x14ac:dyDescent="0.25">
      <c r="A1223" s="11"/>
      <c r="B1223" s="1"/>
      <c r="C1223" s="13"/>
      <c r="D1223" s="23"/>
      <c r="E1223" s="23"/>
      <c r="F1223" s="14" t="str">
        <f>LEFT(Table33[[#This Row],[Account Description ]],5)</f>
        <v/>
      </c>
      <c r="G1223" s="1"/>
      <c r="H1223" s="1"/>
      <c r="I1223" s="20"/>
      <c r="J1223" s="1"/>
      <c r="K1223" s="16"/>
      <c r="L1223" s="16"/>
      <c r="M1223" s="17">
        <f>Table33[[#This Row],[Debet]]</f>
        <v>0</v>
      </c>
      <c r="T1223"/>
    </row>
    <row r="1224" spans="1:20" x14ac:dyDescent="0.25">
      <c r="A1224" s="11"/>
      <c r="B1224" s="1"/>
      <c r="C1224" s="13"/>
      <c r="D1224" s="23"/>
      <c r="E1224" s="23"/>
      <c r="F1224" s="14" t="str">
        <f>LEFT(Table33[[#This Row],[Account Description ]],5)</f>
        <v/>
      </c>
      <c r="G1224" s="1"/>
      <c r="H1224" s="1"/>
      <c r="I1224" s="20"/>
      <c r="J1224" s="1"/>
      <c r="K1224" s="16"/>
      <c r="L1224" s="16"/>
      <c r="M1224" s="17">
        <f>Table33[[#This Row],[Debet]]</f>
        <v>0</v>
      </c>
      <c r="T1224"/>
    </row>
    <row r="1225" spans="1:20" x14ac:dyDescent="0.25">
      <c r="A1225" s="11"/>
      <c r="B1225" s="1"/>
      <c r="C1225" s="13"/>
      <c r="D1225" s="23"/>
      <c r="E1225" s="23"/>
      <c r="F1225" s="14" t="str">
        <f>LEFT(Table33[[#This Row],[Account Description ]],5)</f>
        <v/>
      </c>
      <c r="G1225" s="1"/>
      <c r="H1225" s="1"/>
      <c r="I1225" s="20"/>
      <c r="J1225" s="1"/>
      <c r="K1225" s="16"/>
      <c r="L1225" s="16"/>
      <c r="M1225" s="17">
        <f>Table33[[#This Row],[Debet]]</f>
        <v>0</v>
      </c>
      <c r="T1225"/>
    </row>
    <row r="1226" spans="1:20" x14ac:dyDescent="0.25">
      <c r="A1226" s="11"/>
      <c r="B1226" s="1"/>
      <c r="C1226" s="13"/>
      <c r="D1226" s="23"/>
      <c r="E1226" s="23"/>
      <c r="F1226" s="14" t="str">
        <f>LEFT(Table33[[#This Row],[Account Description ]],5)</f>
        <v/>
      </c>
      <c r="G1226" s="1"/>
      <c r="H1226" s="1"/>
      <c r="I1226" s="20"/>
      <c r="J1226" s="1"/>
      <c r="K1226" s="16"/>
      <c r="L1226" s="16"/>
      <c r="M1226" s="17">
        <f>Table33[[#This Row],[Debet]]</f>
        <v>0</v>
      </c>
      <c r="T1226"/>
    </row>
    <row r="1227" spans="1:20" x14ac:dyDescent="0.25">
      <c r="A1227" s="11"/>
      <c r="B1227" s="1"/>
      <c r="C1227" s="13"/>
      <c r="D1227" s="23"/>
      <c r="E1227" s="23"/>
      <c r="F1227" s="14" t="str">
        <f>LEFT(Table33[[#This Row],[Account Description ]],5)</f>
        <v/>
      </c>
      <c r="G1227" s="1"/>
      <c r="H1227" s="1"/>
      <c r="I1227" s="20"/>
      <c r="J1227" s="1"/>
      <c r="K1227" s="16"/>
      <c r="L1227" s="16"/>
      <c r="M1227" s="17">
        <f>Table33[[#This Row],[Debet]]</f>
        <v>0</v>
      </c>
      <c r="T1227"/>
    </row>
    <row r="1228" spans="1:20" x14ac:dyDescent="0.25">
      <c r="A1228" s="11"/>
      <c r="B1228" s="1"/>
      <c r="C1228" s="13"/>
      <c r="D1228" s="23"/>
      <c r="E1228" s="23"/>
      <c r="F1228" s="14" t="str">
        <f>LEFT(Table33[[#This Row],[Account Description ]],5)</f>
        <v/>
      </c>
      <c r="G1228" s="1"/>
      <c r="H1228" s="1"/>
      <c r="I1228" s="20"/>
      <c r="J1228" s="1"/>
      <c r="K1228" s="16"/>
      <c r="L1228" s="16"/>
      <c r="M1228" s="17">
        <f>Table33[[#This Row],[Debet]]</f>
        <v>0</v>
      </c>
      <c r="T1228"/>
    </row>
    <row r="1229" spans="1:20" x14ac:dyDescent="0.25">
      <c r="A1229" s="11"/>
      <c r="B1229" s="1"/>
      <c r="C1229" s="13"/>
      <c r="D1229" s="23"/>
      <c r="E1229" s="23"/>
      <c r="F1229" s="14" t="str">
        <f>LEFT(Table33[[#This Row],[Account Description ]],5)</f>
        <v/>
      </c>
      <c r="G1229" s="1"/>
      <c r="H1229" s="1"/>
      <c r="I1229" s="20"/>
      <c r="J1229" s="1"/>
      <c r="K1229" s="16"/>
      <c r="L1229" s="16"/>
      <c r="M1229" s="17">
        <f>Table33[[#This Row],[Debet]]</f>
        <v>0</v>
      </c>
      <c r="T1229"/>
    </row>
    <row r="1230" spans="1:20" x14ac:dyDescent="0.25">
      <c r="A1230" s="11"/>
      <c r="B1230" s="1"/>
      <c r="C1230" s="13"/>
      <c r="D1230" s="23"/>
      <c r="E1230" s="23"/>
      <c r="F1230" s="14" t="str">
        <f>LEFT(Table33[[#This Row],[Account Description ]],5)</f>
        <v/>
      </c>
      <c r="G1230" s="1"/>
      <c r="H1230" s="1"/>
      <c r="I1230" s="20"/>
      <c r="J1230" s="1"/>
      <c r="K1230" s="16"/>
      <c r="L1230" s="16"/>
      <c r="M1230" s="17">
        <f>Table33[[#This Row],[Debet]]</f>
        <v>0</v>
      </c>
      <c r="T1230"/>
    </row>
    <row r="1231" spans="1:20" x14ac:dyDescent="0.25">
      <c r="A1231" s="11"/>
      <c r="B1231" s="1"/>
      <c r="C1231" s="13"/>
      <c r="D1231" s="23"/>
      <c r="E1231" s="23"/>
      <c r="F1231" s="14" t="str">
        <f>LEFT(Table33[[#This Row],[Account Description ]],5)</f>
        <v/>
      </c>
      <c r="G1231" s="1"/>
      <c r="H1231" s="1"/>
      <c r="I1231" s="20"/>
      <c r="J1231" s="1"/>
      <c r="K1231" s="16"/>
      <c r="L1231" s="16"/>
      <c r="M1231" s="17">
        <f>Table33[[#This Row],[Debet]]</f>
        <v>0</v>
      </c>
      <c r="T1231"/>
    </row>
    <row r="1232" spans="1:20" x14ac:dyDescent="0.25">
      <c r="A1232" s="11"/>
      <c r="B1232" s="1"/>
      <c r="C1232" s="13"/>
      <c r="D1232" s="23"/>
      <c r="E1232" s="23"/>
      <c r="F1232" s="14" t="str">
        <f>LEFT(Table33[[#This Row],[Account Description ]],5)</f>
        <v/>
      </c>
      <c r="G1232" s="1"/>
      <c r="H1232" s="1"/>
      <c r="I1232" s="20"/>
      <c r="J1232" s="1"/>
      <c r="K1232" s="16"/>
      <c r="L1232" s="16"/>
      <c r="M1232" s="17">
        <f>Table33[[#This Row],[Debet]]</f>
        <v>0</v>
      </c>
      <c r="O1232" s="3" t="s">
        <v>466</v>
      </c>
      <c r="T1232"/>
    </row>
    <row r="1233" spans="1:20" x14ac:dyDescent="0.25">
      <c r="A1233" s="11"/>
      <c r="B1233" s="1"/>
      <c r="C1233" s="13"/>
      <c r="D1233" s="23"/>
      <c r="E1233" s="23"/>
      <c r="F1233" s="14" t="str">
        <f>LEFT(Table33[[#This Row],[Account Description ]],5)</f>
        <v/>
      </c>
      <c r="G1233" s="1"/>
      <c r="H1233" s="1"/>
      <c r="I1233" s="20"/>
      <c r="J1233" s="1"/>
      <c r="K1233" s="16"/>
      <c r="L1233" s="16"/>
      <c r="M1233" s="17">
        <f>Table33[[#This Row],[Debet]]</f>
        <v>0</v>
      </c>
      <c r="O1233" s="3" t="s">
        <v>467</v>
      </c>
      <c r="T1233"/>
    </row>
    <row r="1234" spans="1:20" x14ac:dyDescent="0.25">
      <c r="A1234" s="11"/>
      <c r="B1234" s="1"/>
      <c r="C1234" s="13"/>
      <c r="D1234" s="23"/>
      <c r="E1234" s="23"/>
      <c r="F1234" s="14" t="str">
        <f>LEFT(Table33[[#This Row],[Account Description ]],5)</f>
        <v/>
      </c>
      <c r="G1234" s="1"/>
      <c r="H1234" s="1"/>
      <c r="I1234" s="20"/>
      <c r="J1234" s="1"/>
      <c r="K1234" s="16"/>
      <c r="L1234" s="16"/>
      <c r="M1234" s="17">
        <f>Table33[[#This Row],[Debet]]</f>
        <v>0</v>
      </c>
      <c r="O1234" s="3" t="s">
        <v>468</v>
      </c>
      <c r="T1234"/>
    </row>
    <row r="1235" spans="1:20" x14ac:dyDescent="0.25">
      <c r="A1235" s="11"/>
      <c r="B1235" s="1"/>
      <c r="C1235" s="13"/>
      <c r="D1235" s="23"/>
      <c r="E1235" s="23"/>
      <c r="F1235" s="14" t="str">
        <f>LEFT(Table33[[#This Row],[Account Description ]],5)</f>
        <v/>
      </c>
      <c r="G1235" s="1"/>
      <c r="H1235" s="1"/>
      <c r="I1235" s="20"/>
      <c r="J1235" s="1"/>
      <c r="K1235" s="16"/>
      <c r="L1235" s="16"/>
      <c r="M1235" s="17">
        <f>Table33[[#This Row],[Debet]]</f>
        <v>0</v>
      </c>
      <c r="T1235"/>
    </row>
    <row r="1236" spans="1:20" x14ac:dyDescent="0.25">
      <c r="A1236" s="11"/>
      <c r="B1236" s="1"/>
      <c r="C1236" s="13"/>
      <c r="D1236" s="23"/>
      <c r="E1236" s="23"/>
      <c r="F1236" s="14" t="str">
        <f>LEFT(Table33[[#This Row],[Account Description ]],5)</f>
        <v/>
      </c>
      <c r="G1236" s="1"/>
      <c r="H1236" s="1"/>
      <c r="I1236" s="20"/>
      <c r="J1236" s="1"/>
      <c r="K1236" s="16"/>
      <c r="L1236" s="16"/>
      <c r="M1236" s="17">
        <f>Table33[[#This Row],[Debet]]</f>
        <v>0</v>
      </c>
      <c r="O1236" s="3">
        <v>484262</v>
      </c>
      <c r="T1236"/>
    </row>
    <row r="1237" spans="1:20" x14ac:dyDescent="0.25">
      <c r="A1237" s="11"/>
      <c r="B1237" s="1"/>
      <c r="C1237" s="13"/>
      <c r="D1237" s="23"/>
      <c r="E1237" s="23"/>
      <c r="F1237" s="14" t="str">
        <f>LEFT(Table33[[#This Row],[Account Description ]],5)</f>
        <v/>
      </c>
      <c r="G1237" s="1"/>
      <c r="H1237" s="1"/>
      <c r="I1237" s="20"/>
      <c r="J1237" s="1"/>
      <c r="K1237" s="16"/>
      <c r="L1237" s="16"/>
      <c r="M1237" s="17">
        <f>Table33[[#This Row],[Debet]]</f>
        <v>0</v>
      </c>
      <c r="T1237"/>
    </row>
    <row r="1238" spans="1:20" x14ac:dyDescent="0.25">
      <c r="A1238" s="11"/>
      <c r="B1238" s="1"/>
      <c r="C1238" s="13"/>
      <c r="D1238" s="23"/>
      <c r="E1238" s="23"/>
      <c r="F1238" s="14" t="str">
        <f>LEFT(Table33[[#This Row],[Account Description ]],5)</f>
        <v/>
      </c>
      <c r="G1238" s="1"/>
      <c r="H1238" s="1"/>
      <c r="I1238" s="20"/>
      <c r="J1238" s="1"/>
      <c r="K1238" s="16"/>
      <c r="L1238" s="16"/>
      <c r="M1238" s="17">
        <f>Table33[[#This Row],[Debet]]</f>
        <v>0</v>
      </c>
      <c r="T1238"/>
    </row>
    <row r="1239" spans="1:20" x14ac:dyDescent="0.25">
      <c r="A1239" s="11"/>
      <c r="B1239" s="1"/>
      <c r="C1239" s="13"/>
      <c r="D1239" s="23"/>
      <c r="E1239" s="23"/>
      <c r="F1239" s="14" t="str">
        <f>LEFT(Table33[[#This Row],[Account Description ]],5)</f>
        <v/>
      </c>
      <c r="G1239" s="1"/>
      <c r="H1239" s="1"/>
      <c r="I1239" s="20"/>
      <c r="J1239" s="1"/>
      <c r="K1239" s="16"/>
      <c r="L1239" s="16"/>
      <c r="M1239" s="17">
        <f>Table33[[#This Row],[Debet]]</f>
        <v>0</v>
      </c>
      <c r="O1239" s="3">
        <v>600080</v>
      </c>
      <c r="T1239"/>
    </row>
    <row r="1240" spans="1:20" x14ac:dyDescent="0.25">
      <c r="A1240" s="11"/>
      <c r="B1240" s="1"/>
      <c r="C1240" s="13"/>
      <c r="D1240" s="23"/>
      <c r="E1240" s="23"/>
      <c r="F1240" s="14" t="str">
        <f>LEFT(Table33[[#This Row],[Account Description ]],5)</f>
        <v/>
      </c>
      <c r="G1240" s="1"/>
      <c r="H1240" s="1"/>
      <c r="I1240" s="20"/>
      <c r="J1240" s="1"/>
      <c r="K1240" s="16"/>
      <c r="L1240" s="16"/>
      <c r="M1240" s="17">
        <f>Table33[[#This Row],[Debet]]</f>
        <v>0</v>
      </c>
      <c r="T1240"/>
    </row>
    <row r="1241" spans="1:20" x14ac:dyDescent="0.25">
      <c r="A1241" s="11"/>
      <c r="B1241" s="1"/>
      <c r="C1241" s="13"/>
      <c r="D1241" s="23"/>
      <c r="E1241" s="23"/>
      <c r="F1241" s="14" t="str">
        <f>LEFT(Table33[[#This Row],[Account Description ]],5)</f>
        <v/>
      </c>
      <c r="G1241" s="1"/>
      <c r="H1241" s="1"/>
      <c r="I1241" s="20"/>
      <c r="J1241" s="1"/>
      <c r="K1241" s="16"/>
      <c r="L1241" s="16"/>
      <c r="M1241" s="17">
        <f>Table33[[#This Row],[Debet]]</f>
        <v>0</v>
      </c>
      <c r="T1241"/>
    </row>
    <row r="1242" spans="1:20" x14ac:dyDescent="0.25">
      <c r="A1242" s="11"/>
      <c r="B1242" s="1"/>
      <c r="C1242" s="13"/>
      <c r="D1242" s="23"/>
      <c r="E1242" s="23"/>
      <c r="F1242" s="14" t="str">
        <f>LEFT(Table33[[#This Row],[Account Description ]],5)</f>
        <v/>
      </c>
      <c r="G1242" s="1"/>
      <c r="H1242" s="1"/>
      <c r="I1242" s="20"/>
      <c r="J1242" s="1"/>
      <c r="K1242" s="16"/>
      <c r="L1242" s="16"/>
      <c r="M1242" s="17">
        <f>Table33[[#This Row],[Debet]]</f>
        <v>0</v>
      </c>
      <c r="T1242"/>
    </row>
    <row r="1243" spans="1:20" x14ac:dyDescent="0.25">
      <c r="A1243" s="11"/>
      <c r="B1243" s="1"/>
      <c r="C1243" s="13"/>
      <c r="D1243" s="23"/>
      <c r="E1243" s="23"/>
      <c r="F1243" s="14" t="str">
        <f>LEFT(Table33[[#This Row],[Account Description ]],5)</f>
        <v/>
      </c>
      <c r="G1243" s="1"/>
      <c r="H1243" s="1"/>
      <c r="I1243" s="20"/>
      <c r="J1243" s="1"/>
      <c r="K1243" s="16"/>
      <c r="L1243" s="16"/>
      <c r="M1243" s="17">
        <f>Table33[[#This Row],[Debet]]</f>
        <v>0</v>
      </c>
      <c r="T1243"/>
    </row>
    <row r="1244" spans="1:20" x14ac:dyDescent="0.25">
      <c r="A1244" s="11"/>
      <c r="B1244" s="1"/>
      <c r="C1244" s="13"/>
      <c r="D1244" s="23"/>
      <c r="E1244" s="23"/>
      <c r="F1244" s="14" t="str">
        <f>LEFT(Table33[[#This Row],[Account Description ]],5)</f>
        <v/>
      </c>
      <c r="G1244" s="1"/>
      <c r="H1244" s="1"/>
      <c r="I1244" s="20"/>
      <c r="J1244" s="1"/>
      <c r="K1244" s="16"/>
      <c r="L1244" s="16"/>
      <c r="M1244" s="17">
        <f>Table33[[#This Row],[Debet]]</f>
        <v>0</v>
      </c>
      <c r="T1244"/>
    </row>
    <row r="1245" spans="1:20" x14ac:dyDescent="0.25">
      <c r="A1245" s="11"/>
      <c r="B1245" s="1"/>
      <c r="C1245" s="13"/>
      <c r="D1245" s="23"/>
      <c r="E1245" s="23"/>
      <c r="F1245" s="14" t="str">
        <f>LEFT(Table33[[#This Row],[Account Description ]],5)</f>
        <v/>
      </c>
      <c r="G1245" s="1"/>
      <c r="H1245" s="1"/>
      <c r="I1245" s="20"/>
      <c r="J1245" s="1"/>
      <c r="K1245" s="16"/>
      <c r="L1245" s="16"/>
      <c r="M1245" s="17">
        <f>Table33[[#This Row],[Debet]]</f>
        <v>0</v>
      </c>
      <c r="T1245"/>
    </row>
    <row r="1246" spans="1:20" x14ac:dyDescent="0.25">
      <c r="A1246" s="11"/>
      <c r="B1246" s="1"/>
      <c r="C1246" s="13"/>
      <c r="D1246" s="23"/>
      <c r="E1246" s="23"/>
      <c r="F1246" s="14" t="str">
        <f>LEFT(Table33[[#This Row],[Account Description ]],5)</f>
        <v/>
      </c>
      <c r="G1246" s="1"/>
      <c r="H1246" s="1"/>
      <c r="I1246" s="20"/>
      <c r="J1246" s="1"/>
      <c r="K1246" s="16"/>
      <c r="L1246" s="16"/>
      <c r="M1246" s="17">
        <f>Table33[[#This Row],[Debet]]</f>
        <v>0</v>
      </c>
      <c r="T1246"/>
    </row>
    <row r="1247" spans="1:20" x14ac:dyDescent="0.25">
      <c r="A1247" s="11"/>
      <c r="B1247" s="1"/>
      <c r="C1247" s="13"/>
      <c r="D1247" s="23"/>
      <c r="E1247" s="23"/>
      <c r="F1247" s="14" t="str">
        <f>LEFT(Table33[[#This Row],[Account Description ]],5)</f>
        <v/>
      </c>
      <c r="G1247" s="1"/>
      <c r="H1247" s="1"/>
      <c r="I1247" s="20"/>
      <c r="J1247" s="1"/>
      <c r="K1247" s="16"/>
      <c r="L1247" s="16"/>
      <c r="M1247" s="17">
        <f>Table33[[#This Row],[Debet]]</f>
        <v>0</v>
      </c>
      <c r="T1247"/>
    </row>
    <row r="1248" spans="1:20" x14ac:dyDescent="0.25">
      <c r="A1248" s="11"/>
      <c r="B1248" s="1"/>
      <c r="C1248" s="13"/>
      <c r="D1248" s="23"/>
      <c r="E1248" s="23"/>
      <c r="F1248" s="14" t="str">
        <f>LEFT(Table33[[#This Row],[Account Description ]],5)</f>
        <v/>
      </c>
      <c r="G1248" s="1"/>
      <c r="H1248" s="1"/>
      <c r="I1248" s="20"/>
      <c r="J1248" s="1"/>
      <c r="K1248" s="16"/>
      <c r="L1248" s="16"/>
      <c r="M1248" s="17">
        <f>Table33[[#This Row],[Debet]]</f>
        <v>0</v>
      </c>
      <c r="T1248"/>
    </row>
    <row r="1249" spans="1:20" x14ac:dyDescent="0.25">
      <c r="A1249" s="11"/>
      <c r="B1249" s="1"/>
      <c r="C1249" s="13"/>
      <c r="D1249" s="23"/>
      <c r="E1249" s="23"/>
      <c r="F1249" s="14" t="str">
        <f>LEFT(Table33[[#This Row],[Account Description ]],5)</f>
        <v/>
      </c>
      <c r="G1249" s="1"/>
      <c r="H1249" s="1"/>
      <c r="I1249" s="20"/>
      <c r="J1249" s="1"/>
      <c r="K1249" s="16"/>
      <c r="L1249" s="16"/>
      <c r="M1249" s="17">
        <f>Table33[[#This Row],[Debet]]</f>
        <v>0</v>
      </c>
      <c r="T1249"/>
    </row>
    <row r="1250" spans="1:20" x14ac:dyDescent="0.25">
      <c r="A1250" s="11"/>
      <c r="B1250" s="1"/>
      <c r="C1250" s="13"/>
      <c r="D1250" s="23"/>
      <c r="E1250" s="23"/>
      <c r="F1250" s="14" t="str">
        <f>LEFT(Table33[[#This Row],[Account Description ]],5)</f>
        <v/>
      </c>
      <c r="G1250" s="1"/>
      <c r="H1250" s="1"/>
      <c r="I1250" s="20"/>
      <c r="J1250" s="1"/>
      <c r="K1250" s="16"/>
      <c r="L1250" s="16"/>
      <c r="M1250" s="17">
        <f>Table33[[#This Row],[Debet]]</f>
        <v>0</v>
      </c>
      <c r="T1250"/>
    </row>
    <row r="1251" spans="1:20" x14ac:dyDescent="0.25">
      <c r="A1251" s="11"/>
      <c r="B1251" s="1"/>
      <c r="C1251" s="13"/>
      <c r="D1251" s="23"/>
      <c r="E1251" s="23"/>
      <c r="F1251" s="14" t="str">
        <f>LEFT(Table33[[#This Row],[Account Description ]],5)</f>
        <v/>
      </c>
      <c r="G1251" s="1"/>
      <c r="H1251" s="1"/>
      <c r="I1251" s="20"/>
      <c r="J1251" s="1"/>
      <c r="K1251" s="16"/>
      <c r="L1251" s="16"/>
      <c r="M1251" s="17">
        <f>Table33[[#This Row],[Debet]]</f>
        <v>0</v>
      </c>
      <c r="T1251"/>
    </row>
    <row r="1252" spans="1:20" x14ac:dyDescent="0.25">
      <c r="A1252" s="11"/>
      <c r="B1252" s="1"/>
      <c r="C1252" s="13"/>
      <c r="D1252" s="23"/>
      <c r="E1252" s="23"/>
      <c r="F1252" s="14" t="str">
        <f>LEFT(Table33[[#This Row],[Account Description ]],5)</f>
        <v/>
      </c>
      <c r="G1252" s="1"/>
      <c r="H1252" s="1"/>
      <c r="I1252" s="20"/>
      <c r="J1252" s="1"/>
      <c r="K1252" s="16"/>
      <c r="L1252" s="16"/>
      <c r="M1252" s="17">
        <f>Table33[[#This Row],[Debet]]</f>
        <v>0</v>
      </c>
      <c r="T1252"/>
    </row>
    <row r="1253" spans="1:20" x14ac:dyDescent="0.25">
      <c r="A1253" s="11"/>
      <c r="B1253" s="1"/>
      <c r="C1253" s="13"/>
      <c r="D1253" s="23"/>
      <c r="E1253" s="23"/>
      <c r="F1253" s="14" t="str">
        <f>LEFT(Table33[[#This Row],[Account Description ]],5)</f>
        <v/>
      </c>
      <c r="G1253" s="1"/>
      <c r="H1253" s="1"/>
      <c r="I1253" s="20"/>
      <c r="J1253" s="1"/>
      <c r="K1253" s="16"/>
      <c r="L1253" s="16"/>
      <c r="M1253" s="17">
        <f>Table33[[#This Row],[Debet]]</f>
        <v>0</v>
      </c>
      <c r="T1253"/>
    </row>
    <row r="1254" spans="1:20" x14ac:dyDescent="0.25">
      <c r="A1254" s="11"/>
      <c r="B1254" s="1"/>
      <c r="C1254" s="13"/>
      <c r="D1254" s="23"/>
      <c r="E1254" s="23"/>
      <c r="F1254" s="14" t="str">
        <f>LEFT(Table33[[#This Row],[Account Description ]],5)</f>
        <v/>
      </c>
      <c r="G1254" s="1"/>
      <c r="H1254" s="1"/>
      <c r="I1254" s="20"/>
      <c r="J1254" s="1"/>
      <c r="K1254" s="16"/>
      <c r="L1254" s="16"/>
      <c r="M1254" s="17">
        <f>Table33[[#This Row],[Debet]]</f>
        <v>0</v>
      </c>
      <c r="T1254"/>
    </row>
    <row r="1255" spans="1:20" x14ac:dyDescent="0.25">
      <c r="A1255" s="11"/>
      <c r="B1255" s="1"/>
      <c r="C1255" s="13"/>
      <c r="D1255" s="23"/>
      <c r="E1255" s="23"/>
      <c r="F1255" s="14" t="str">
        <f>LEFT(Table33[[#This Row],[Account Description ]],5)</f>
        <v/>
      </c>
      <c r="G1255" s="1"/>
      <c r="H1255" s="1"/>
      <c r="I1255" s="20"/>
      <c r="J1255" s="1"/>
      <c r="K1255" s="16"/>
      <c r="L1255" s="16"/>
      <c r="M1255" s="17">
        <f>Table33[[#This Row],[Debet]]</f>
        <v>0</v>
      </c>
      <c r="T1255"/>
    </row>
    <row r="1256" spans="1:20" x14ac:dyDescent="0.25">
      <c r="A1256" s="11"/>
      <c r="B1256" s="1"/>
      <c r="C1256" s="13"/>
      <c r="D1256" s="23"/>
      <c r="E1256" s="23"/>
      <c r="F1256" s="14" t="str">
        <f>LEFT(Table33[[#This Row],[Account Description ]],5)</f>
        <v/>
      </c>
      <c r="G1256" s="1"/>
      <c r="H1256" s="1"/>
      <c r="I1256" s="20"/>
      <c r="J1256" s="1"/>
      <c r="K1256" s="16"/>
      <c r="L1256" s="16"/>
      <c r="M1256" s="17">
        <f>Table33[[#This Row],[Debet]]</f>
        <v>0</v>
      </c>
      <c r="T1256"/>
    </row>
    <row r="1257" spans="1:20" x14ac:dyDescent="0.25">
      <c r="A1257" s="11"/>
      <c r="B1257" s="1"/>
      <c r="C1257" s="13"/>
      <c r="D1257" s="23"/>
      <c r="E1257" s="23"/>
      <c r="F1257" s="14" t="str">
        <f>LEFT(Table33[[#This Row],[Account Description ]],5)</f>
        <v/>
      </c>
      <c r="G1257" s="1"/>
      <c r="H1257" s="1"/>
      <c r="I1257" s="20"/>
      <c r="J1257" s="1"/>
      <c r="K1257" s="16"/>
      <c r="L1257" s="16"/>
      <c r="M1257" s="17">
        <f>Table33[[#This Row],[Debet]]</f>
        <v>0</v>
      </c>
      <c r="T1257"/>
    </row>
    <row r="1258" spans="1:20" x14ac:dyDescent="0.25">
      <c r="A1258" s="11"/>
      <c r="B1258" s="1"/>
      <c r="C1258" s="13"/>
      <c r="D1258" s="23"/>
      <c r="E1258" s="23"/>
      <c r="F1258" s="14" t="str">
        <f>LEFT(Table33[[#This Row],[Account Description ]],5)</f>
        <v/>
      </c>
      <c r="G1258" s="1"/>
      <c r="H1258" s="1"/>
      <c r="I1258" s="20"/>
      <c r="J1258" s="1"/>
      <c r="K1258" s="16"/>
      <c r="L1258" s="16"/>
      <c r="M1258" s="17">
        <f>Table33[[#This Row],[Debet]]</f>
        <v>0</v>
      </c>
      <c r="T1258"/>
    </row>
    <row r="1259" spans="1:20" x14ac:dyDescent="0.25">
      <c r="A1259" s="11"/>
      <c r="B1259" s="1"/>
      <c r="C1259" s="13"/>
      <c r="D1259" s="23"/>
      <c r="E1259" s="23"/>
      <c r="F1259" s="14" t="str">
        <f>LEFT(Table33[[#This Row],[Account Description ]],5)</f>
        <v/>
      </c>
      <c r="G1259" s="1"/>
      <c r="H1259" s="1"/>
      <c r="I1259" s="20"/>
      <c r="J1259" s="1"/>
      <c r="K1259" s="16"/>
      <c r="L1259" s="16"/>
      <c r="M1259" s="17">
        <f>Table33[[#This Row],[Debet]]</f>
        <v>0</v>
      </c>
      <c r="T1259"/>
    </row>
    <row r="1260" spans="1:20" x14ac:dyDescent="0.25">
      <c r="A1260" s="11"/>
      <c r="B1260" s="1"/>
      <c r="C1260" s="13"/>
      <c r="D1260" s="23"/>
      <c r="E1260" s="23"/>
      <c r="F1260" s="14" t="str">
        <f>LEFT(Table33[[#This Row],[Account Description ]],5)</f>
        <v/>
      </c>
      <c r="G1260" s="1"/>
      <c r="H1260" s="1"/>
      <c r="I1260" s="20"/>
      <c r="J1260" s="1"/>
      <c r="K1260" s="16"/>
      <c r="L1260" s="16"/>
      <c r="M1260" s="17">
        <f>Table33[[#This Row],[Debet]]</f>
        <v>0</v>
      </c>
      <c r="T1260"/>
    </row>
    <row r="1261" spans="1:20" x14ac:dyDescent="0.25">
      <c r="A1261" s="11"/>
      <c r="B1261" s="1"/>
      <c r="C1261" s="13"/>
      <c r="D1261" s="23"/>
      <c r="E1261" s="23"/>
      <c r="F1261" s="14" t="str">
        <f>LEFT(Table33[[#This Row],[Account Description ]],5)</f>
        <v/>
      </c>
      <c r="G1261" s="1"/>
      <c r="H1261" s="1"/>
      <c r="I1261" s="20"/>
      <c r="J1261" s="1"/>
      <c r="K1261" s="16"/>
      <c r="L1261" s="16"/>
      <c r="M1261" s="17">
        <f>Table33[[#This Row],[Debet]]</f>
        <v>0</v>
      </c>
      <c r="T1261"/>
    </row>
    <row r="1262" spans="1:20" x14ac:dyDescent="0.25">
      <c r="A1262" s="11"/>
      <c r="B1262" s="1"/>
      <c r="C1262" s="13"/>
      <c r="D1262" s="23"/>
      <c r="E1262" s="23"/>
      <c r="F1262" s="14" t="str">
        <f>LEFT(Table33[[#This Row],[Account Description ]],5)</f>
        <v/>
      </c>
      <c r="G1262" s="1"/>
      <c r="H1262" s="1"/>
      <c r="I1262" s="20"/>
      <c r="J1262" s="1"/>
      <c r="K1262" s="16"/>
      <c r="L1262" s="16"/>
      <c r="M1262" s="17">
        <f>Table33[[#This Row],[Debet]]</f>
        <v>0</v>
      </c>
      <c r="T1262"/>
    </row>
    <row r="1263" spans="1:20" x14ac:dyDescent="0.25">
      <c r="A1263" s="11"/>
      <c r="B1263" s="1"/>
      <c r="C1263" s="13"/>
      <c r="D1263" s="23"/>
      <c r="E1263" s="23"/>
      <c r="F1263" s="14" t="str">
        <f>LEFT(Table33[[#This Row],[Account Description ]],5)</f>
        <v/>
      </c>
      <c r="G1263" s="1"/>
      <c r="H1263" s="1"/>
      <c r="I1263" s="20"/>
      <c r="J1263" s="1"/>
      <c r="K1263" s="16"/>
      <c r="L1263" s="16"/>
      <c r="M1263" s="17">
        <f>Table33[[#This Row],[Debet]]</f>
        <v>0</v>
      </c>
      <c r="T1263"/>
    </row>
    <row r="1264" spans="1:20" x14ac:dyDescent="0.25">
      <c r="A1264" s="11"/>
      <c r="B1264" s="1"/>
      <c r="C1264" s="13"/>
      <c r="D1264" s="23"/>
      <c r="E1264" s="23"/>
      <c r="F1264" s="14" t="str">
        <f>LEFT(Table33[[#This Row],[Account Description ]],5)</f>
        <v/>
      </c>
      <c r="G1264" s="1"/>
      <c r="H1264" s="1"/>
      <c r="I1264" s="20"/>
      <c r="J1264" s="1"/>
      <c r="K1264" s="16"/>
      <c r="L1264" s="16"/>
      <c r="M1264" s="17">
        <f>Table33[[#This Row],[Debet]]</f>
        <v>0</v>
      </c>
      <c r="T1264"/>
    </row>
    <row r="1265" spans="1:20" x14ac:dyDescent="0.25">
      <c r="A1265" s="11"/>
      <c r="B1265" s="1"/>
      <c r="C1265" s="13"/>
      <c r="D1265" s="23"/>
      <c r="E1265" s="23"/>
      <c r="F1265" s="14" t="str">
        <f>LEFT(Table33[[#This Row],[Account Description ]],5)</f>
        <v/>
      </c>
      <c r="G1265" s="1"/>
      <c r="H1265" s="1"/>
      <c r="I1265" s="20"/>
      <c r="J1265" s="1"/>
      <c r="K1265" s="16"/>
      <c r="L1265" s="16"/>
      <c r="M1265" s="17">
        <f>Table33[[#This Row],[Debet]]</f>
        <v>0</v>
      </c>
      <c r="T1265"/>
    </row>
    <row r="1266" spans="1:20" x14ac:dyDescent="0.25">
      <c r="A1266" s="11"/>
      <c r="B1266" s="1"/>
      <c r="C1266" s="13"/>
      <c r="D1266" s="23"/>
      <c r="E1266" s="23"/>
      <c r="F1266" s="14" t="str">
        <f>LEFT(Table33[[#This Row],[Account Description ]],5)</f>
        <v/>
      </c>
      <c r="G1266" s="1"/>
      <c r="H1266" s="1"/>
      <c r="I1266" s="20"/>
      <c r="J1266" s="1"/>
      <c r="K1266" s="16"/>
      <c r="L1266" s="16"/>
      <c r="M1266" s="17">
        <f>Table33[[#This Row],[Debet]]</f>
        <v>0</v>
      </c>
      <c r="T1266"/>
    </row>
    <row r="1267" spans="1:20" x14ac:dyDescent="0.25">
      <c r="A1267" s="11"/>
      <c r="B1267" s="1"/>
      <c r="C1267" s="13"/>
      <c r="D1267" s="23"/>
      <c r="E1267" s="23"/>
      <c r="F1267" s="14" t="str">
        <f>LEFT(Table33[[#This Row],[Account Description ]],5)</f>
        <v/>
      </c>
      <c r="G1267" s="1"/>
      <c r="H1267" s="1"/>
      <c r="I1267" s="20"/>
      <c r="J1267" s="1"/>
      <c r="K1267" s="16"/>
      <c r="L1267" s="16"/>
      <c r="M1267" s="17">
        <f>Table33[[#This Row],[Debet]]</f>
        <v>0</v>
      </c>
      <c r="T1267"/>
    </row>
    <row r="1268" spans="1:20" x14ac:dyDescent="0.25">
      <c r="A1268" s="11"/>
      <c r="B1268" s="1"/>
      <c r="C1268" s="13"/>
      <c r="D1268" s="23"/>
      <c r="E1268" s="23"/>
      <c r="F1268" s="14" t="str">
        <f>LEFT(Table33[[#This Row],[Account Description ]],5)</f>
        <v/>
      </c>
      <c r="G1268" s="1"/>
      <c r="H1268" s="1"/>
      <c r="I1268" s="20"/>
      <c r="J1268" s="1"/>
      <c r="K1268" s="16"/>
      <c r="L1268" s="16"/>
      <c r="M1268" s="17">
        <f>Table33[[#This Row],[Debet]]</f>
        <v>0</v>
      </c>
      <c r="T1268"/>
    </row>
    <row r="1269" spans="1:20" x14ac:dyDescent="0.25">
      <c r="A1269" s="11"/>
      <c r="B1269" s="1"/>
      <c r="C1269" s="13"/>
      <c r="D1269" s="23"/>
      <c r="E1269" s="23"/>
      <c r="F1269" s="14" t="str">
        <f>LEFT(Table33[[#This Row],[Account Description ]],5)</f>
        <v/>
      </c>
      <c r="G1269" s="1"/>
      <c r="H1269" s="1"/>
      <c r="I1269" s="20"/>
      <c r="J1269" s="1"/>
      <c r="K1269" s="16"/>
      <c r="L1269" s="16"/>
      <c r="M1269" s="17">
        <f>Table33[[#This Row],[Debet]]</f>
        <v>0</v>
      </c>
      <c r="T1269"/>
    </row>
    <row r="1270" spans="1:20" x14ac:dyDescent="0.25">
      <c r="A1270" s="11"/>
      <c r="B1270" s="1"/>
      <c r="C1270" s="13"/>
      <c r="D1270" s="23"/>
      <c r="E1270" s="23"/>
      <c r="F1270" s="14" t="str">
        <f>LEFT(Table33[[#This Row],[Account Description ]],5)</f>
        <v/>
      </c>
      <c r="G1270" s="1"/>
      <c r="H1270" s="1"/>
      <c r="I1270" s="20"/>
      <c r="J1270" s="1"/>
      <c r="K1270" s="16"/>
      <c r="L1270" s="16"/>
      <c r="M1270" s="17">
        <f>Table33[[#This Row],[Debet]]</f>
        <v>0</v>
      </c>
      <c r="T1270"/>
    </row>
    <row r="1271" spans="1:20" x14ac:dyDescent="0.25">
      <c r="A1271" s="11"/>
      <c r="B1271" s="1"/>
      <c r="C1271" s="13"/>
      <c r="D1271" s="23"/>
      <c r="E1271" s="23"/>
      <c r="F1271" s="14" t="str">
        <f>LEFT(Table33[[#This Row],[Account Description ]],5)</f>
        <v/>
      </c>
      <c r="G1271" s="1"/>
      <c r="H1271" s="1"/>
      <c r="I1271" s="20"/>
      <c r="J1271" s="1"/>
      <c r="K1271" s="16"/>
      <c r="L1271" s="16"/>
      <c r="M1271" s="17">
        <f>Table33[[#This Row],[Debet]]</f>
        <v>0</v>
      </c>
      <c r="T1271"/>
    </row>
    <row r="1272" spans="1:20" x14ac:dyDescent="0.25">
      <c r="A1272" s="11"/>
      <c r="B1272" s="1"/>
      <c r="C1272" s="13"/>
      <c r="D1272" s="23"/>
      <c r="E1272" s="23"/>
      <c r="F1272" s="14" t="str">
        <f>LEFT(Table33[[#This Row],[Account Description ]],5)</f>
        <v/>
      </c>
      <c r="G1272" s="1"/>
      <c r="H1272" s="1"/>
      <c r="I1272" s="20"/>
      <c r="J1272" s="1"/>
      <c r="K1272" s="16"/>
      <c r="L1272" s="16"/>
      <c r="M1272" s="17">
        <f>Table33[[#This Row],[Debet]]</f>
        <v>0</v>
      </c>
      <c r="T1272"/>
    </row>
    <row r="1273" spans="1:20" x14ac:dyDescent="0.25">
      <c r="A1273" s="11"/>
      <c r="B1273" s="1"/>
      <c r="C1273" s="13"/>
      <c r="D1273" s="23"/>
      <c r="E1273" s="23"/>
      <c r="F1273" s="14" t="str">
        <f>LEFT(Table33[[#This Row],[Account Description ]],5)</f>
        <v/>
      </c>
      <c r="G1273" s="1"/>
      <c r="H1273" s="1"/>
      <c r="I1273" s="20"/>
      <c r="J1273" s="1"/>
      <c r="K1273" s="16"/>
      <c r="L1273" s="16"/>
      <c r="M1273" s="17">
        <f>Table33[[#This Row],[Debet]]</f>
        <v>0</v>
      </c>
      <c r="T1273"/>
    </row>
    <row r="1274" spans="1:20" x14ac:dyDescent="0.25">
      <c r="A1274" s="11"/>
      <c r="B1274" s="1"/>
      <c r="C1274" s="13"/>
      <c r="D1274" s="23"/>
      <c r="E1274" s="23"/>
      <c r="F1274" s="14" t="str">
        <f>LEFT(Table33[[#This Row],[Account Description ]],5)</f>
        <v/>
      </c>
      <c r="G1274" s="1"/>
      <c r="H1274" s="1"/>
      <c r="I1274" s="20"/>
      <c r="J1274" s="1"/>
      <c r="K1274" s="16"/>
      <c r="L1274" s="16"/>
      <c r="M1274" s="17">
        <f>Table33[[#This Row],[Debet]]</f>
        <v>0</v>
      </c>
      <c r="T1274"/>
    </row>
    <row r="1275" spans="1:20" x14ac:dyDescent="0.25">
      <c r="A1275" s="11"/>
      <c r="B1275" s="1"/>
      <c r="C1275" s="13"/>
      <c r="D1275" s="23"/>
      <c r="E1275" s="23"/>
      <c r="F1275" s="14" t="str">
        <f>LEFT(Table33[[#This Row],[Account Description ]],5)</f>
        <v/>
      </c>
      <c r="G1275" s="1"/>
      <c r="H1275" s="1"/>
      <c r="I1275" s="20"/>
      <c r="J1275" s="1"/>
      <c r="K1275" s="16"/>
      <c r="L1275" s="16"/>
      <c r="M1275" s="17">
        <f>Table33[[#This Row],[Debet]]</f>
        <v>0</v>
      </c>
      <c r="T1275"/>
    </row>
    <row r="1276" spans="1:20" x14ac:dyDescent="0.25">
      <c r="A1276" s="11"/>
      <c r="B1276" s="1"/>
      <c r="C1276" s="13"/>
      <c r="D1276" s="23"/>
      <c r="E1276" s="23"/>
      <c r="F1276" s="14" t="str">
        <f>LEFT(Table33[[#This Row],[Account Description ]],5)</f>
        <v/>
      </c>
      <c r="G1276" s="1"/>
      <c r="H1276" s="1"/>
      <c r="I1276" s="20"/>
      <c r="J1276" s="1"/>
      <c r="K1276" s="16"/>
      <c r="L1276" s="16"/>
      <c r="M1276" s="17">
        <f>Table33[[#This Row],[Debet]]</f>
        <v>0</v>
      </c>
      <c r="T1276"/>
    </row>
    <row r="1277" spans="1:20" x14ac:dyDescent="0.25">
      <c r="A1277" s="11"/>
      <c r="B1277" s="1"/>
      <c r="C1277" s="13"/>
      <c r="D1277" s="23"/>
      <c r="E1277" s="23"/>
      <c r="F1277" s="14" t="str">
        <f>LEFT(Table33[[#This Row],[Account Description ]],5)</f>
        <v/>
      </c>
      <c r="G1277" s="1"/>
      <c r="H1277" s="1"/>
      <c r="I1277" s="20"/>
      <c r="J1277" s="1"/>
      <c r="K1277" s="16"/>
      <c r="L1277" s="16"/>
      <c r="M1277" s="17">
        <f>Table33[[#This Row],[Debet]]</f>
        <v>0</v>
      </c>
      <c r="T1277"/>
    </row>
    <row r="1278" spans="1:20" x14ac:dyDescent="0.25">
      <c r="A1278" s="11"/>
      <c r="B1278" s="1"/>
      <c r="C1278" s="13"/>
      <c r="D1278" s="23"/>
      <c r="E1278" s="23"/>
      <c r="F1278" s="14" t="str">
        <f>LEFT(Table33[[#This Row],[Account Description ]],5)</f>
        <v/>
      </c>
      <c r="G1278" s="1"/>
      <c r="H1278" s="1"/>
      <c r="I1278" s="20"/>
      <c r="J1278" s="1"/>
      <c r="K1278" s="16"/>
      <c r="L1278" s="16"/>
      <c r="M1278" s="17">
        <f>Table33[[#This Row],[Debet]]</f>
        <v>0</v>
      </c>
      <c r="T1278"/>
    </row>
    <row r="1279" spans="1:20" x14ac:dyDescent="0.25">
      <c r="A1279" s="11"/>
      <c r="B1279" s="1"/>
      <c r="C1279" s="13"/>
      <c r="D1279" s="23"/>
      <c r="E1279" s="23"/>
      <c r="F1279" s="14" t="str">
        <f>LEFT(Table33[[#This Row],[Account Description ]],5)</f>
        <v/>
      </c>
      <c r="G1279" s="1"/>
      <c r="H1279" s="1"/>
      <c r="I1279" s="20"/>
      <c r="J1279" s="1"/>
      <c r="K1279" s="16"/>
      <c r="L1279" s="16"/>
      <c r="M1279" s="17">
        <f>Table33[[#This Row],[Debet]]</f>
        <v>0</v>
      </c>
      <c r="T1279"/>
    </row>
    <row r="1280" spans="1:20" x14ac:dyDescent="0.25">
      <c r="A1280" s="11"/>
      <c r="B1280" s="1"/>
      <c r="C1280" s="13"/>
      <c r="D1280" s="23"/>
      <c r="E1280" s="23"/>
      <c r="F1280" s="14" t="str">
        <f>LEFT(Table33[[#This Row],[Account Description ]],5)</f>
        <v/>
      </c>
      <c r="G1280" s="1"/>
      <c r="H1280" s="1"/>
      <c r="I1280" s="20"/>
      <c r="J1280" s="1"/>
      <c r="K1280" s="16"/>
      <c r="L1280" s="16"/>
      <c r="M1280" s="17">
        <f>Table33[[#This Row],[Debet]]</f>
        <v>0</v>
      </c>
      <c r="T1280"/>
    </row>
    <row r="1281" spans="1:20" x14ac:dyDescent="0.25">
      <c r="A1281" s="11"/>
      <c r="B1281" s="1"/>
      <c r="C1281" s="13"/>
      <c r="D1281" s="23"/>
      <c r="E1281" s="23"/>
      <c r="F1281" s="14" t="str">
        <f>LEFT(Table33[[#This Row],[Account Description ]],5)</f>
        <v/>
      </c>
      <c r="G1281" s="1"/>
      <c r="H1281" s="1"/>
      <c r="I1281" s="20"/>
      <c r="J1281" s="1"/>
      <c r="K1281" s="16"/>
      <c r="L1281" s="16"/>
      <c r="M1281" s="17">
        <f>Table33[[#This Row],[Debet]]</f>
        <v>0</v>
      </c>
      <c r="T1281"/>
    </row>
    <row r="1282" spans="1:20" x14ac:dyDescent="0.25">
      <c r="A1282" s="11"/>
      <c r="B1282" s="1"/>
      <c r="C1282" s="13"/>
      <c r="D1282" s="23"/>
      <c r="E1282" s="23"/>
      <c r="F1282" s="14" t="str">
        <f>LEFT(Table33[[#This Row],[Account Description ]],5)</f>
        <v/>
      </c>
      <c r="G1282" s="1"/>
      <c r="H1282" s="1"/>
      <c r="I1282" s="20"/>
      <c r="J1282" s="1"/>
      <c r="K1282" s="16"/>
      <c r="L1282" s="16"/>
      <c r="M1282" s="17">
        <f>Table33[[#This Row],[Debet]]</f>
        <v>0</v>
      </c>
      <c r="T1282"/>
    </row>
    <row r="1283" spans="1:20" x14ac:dyDescent="0.25">
      <c r="A1283" s="11"/>
      <c r="B1283" s="1"/>
      <c r="C1283" s="13"/>
      <c r="D1283" s="23"/>
      <c r="E1283" s="23"/>
      <c r="F1283" s="14" t="str">
        <f>LEFT(Table33[[#This Row],[Account Description ]],5)</f>
        <v/>
      </c>
      <c r="G1283" s="1"/>
      <c r="H1283" s="1"/>
      <c r="I1283" s="20"/>
      <c r="J1283" s="1"/>
      <c r="K1283" s="16"/>
      <c r="L1283" s="16"/>
      <c r="M1283" s="17">
        <f>Table33[[#This Row],[Debet]]</f>
        <v>0</v>
      </c>
      <c r="T1283"/>
    </row>
    <row r="1284" spans="1:20" x14ac:dyDescent="0.25">
      <c r="A1284" s="11"/>
      <c r="B1284" s="1"/>
      <c r="C1284" s="13"/>
      <c r="D1284" s="23"/>
      <c r="E1284" s="23"/>
      <c r="F1284" s="14" t="str">
        <f>LEFT(Table33[[#This Row],[Account Description ]],5)</f>
        <v/>
      </c>
      <c r="G1284" s="1"/>
      <c r="H1284" s="1"/>
      <c r="I1284" s="20"/>
      <c r="J1284" s="1"/>
      <c r="K1284" s="16"/>
      <c r="L1284" s="16"/>
      <c r="M1284" s="17">
        <f>Table33[[#This Row],[Debet]]</f>
        <v>0</v>
      </c>
      <c r="T1284"/>
    </row>
    <row r="1285" spans="1:20" x14ac:dyDescent="0.25">
      <c r="A1285" s="11"/>
      <c r="B1285" s="1"/>
      <c r="C1285" s="13"/>
      <c r="D1285" s="23"/>
      <c r="E1285" s="23"/>
      <c r="F1285" s="14" t="str">
        <f>LEFT(Table33[[#This Row],[Account Description ]],5)</f>
        <v/>
      </c>
      <c r="G1285" s="1"/>
      <c r="H1285" s="1"/>
      <c r="I1285" s="20"/>
      <c r="J1285" s="1"/>
      <c r="K1285" s="16"/>
      <c r="L1285" s="16"/>
      <c r="M1285" s="17">
        <f>Table33[[#This Row],[Debet]]</f>
        <v>0</v>
      </c>
      <c r="T1285"/>
    </row>
    <row r="1286" spans="1:20" x14ac:dyDescent="0.25">
      <c r="A1286" s="11"/>
      <c r="B1286" s="1"/>
      <c r="C1286" s="13"/>
      <c r="D1286" s="23"/>
      <c r="E1286" s="23"/>
      <c r="F1286" s="14" t="str">
        <f>LEFT(Table33[[#This Row],[Account Description ]],5)</f>
        <v/>
      </c>
      <c r="G1286" s="1"/>
      <c r="H1286" s="1"/>
      <c r="I1286" s="20"/>
      <c r="J1286" s="1"/>
      <c r="K1286" s="16"/>
      <c r="L1286" s="16"/>
      <c r="M1286" s="17">
        <f>Table33[[#This Row],[Debet]]</f>
        <v>0</v>
      </c>
      <c r="T1286"/>
    </row>
    <row r="1287" spans="1:20" x14ac:dyDescent="0.25">
      <c r="A1287" s="11"/>
      <c r="B1287" s="1"/>
      <c r="C1287" s="13"/>
      <c r="D1287" s="23"/>
      <c r="E1287" s="23"/>
      <c r="F1287" s="14" t="str">
        <f>LEFT(Table33[[#This Row],[Account Description ]],5)</f>
        <v/>
      </c>
      <c r="G1287" s="1"/>
      <c r="H1287" s="1"/>
      <c r="I1287" s="20"/>
      <c r="J1287" s="1"/>
      <c r="K1287" s="16"/>
      <c r="L1287" s="16"/>
      <c r="M1287" s="17">
        <f>Table33[[#This Row],[Debet]]</f>
        <v>0</v>
      </c>
      <c r="T1287"/>
    </row>
    <row r="1288" spans="1:20" x14ac:dyDescent="0.25">
      <c r="A1288" s="11"/>
      <c r="B1288" s="1"/>
      <c r="C1288" s="13"/>
      <c r="D1288" s="23"/>
      <c r="E1288" s="23"/>
      <c r="F1288" s="14" t="str">
        <f>LEFT(Table33[[#This Row],[Account Description ]],5)</f>
        <v/>
      </c>
      <c r="G1288" s="1"/>
      <c r="H1288" s="1"/>
      <c r="I1288" s="20"/>
      <c r="J1288" s="1"/>
      <c r="K1288" s="16"/>
      <c r="L1288" s="16"/>
      <c r="M1288" s="17">
        <f>Table33[[#This Row],[Debet]]</f>
        <v>0</v>
      </c>
      <c r="T1288"/>
    </row>
    <row r="1289" spans="1:20" x14ac:dyDescent="0.25">
      <c r="A1289" s="11"/>
      <c r="B1289" s="1"/>
      <c r="C1289" s="13"/>
      <c r="D1289" s="23"/>
      <c r="E1289" s="23"/>
      <c r="F1289" s="14" t="str">
        <f>LEFT(Table33[[#This Row],[Account Description ]],5)</f>
        <v/>
      </c>
      <c r="G1289" s="1"/>
      <c r="H1289" s="1"/>
      <c r="I1289" s="20"/>
      <c r="J1289" s="1"/>
      <c r="K1289" s="16"/>
      <c r="L1289" s="16"/>
      <c r="M1289" s="17">
        <f>Table33[[#This Row],[Debet]]</f>
        <v>0</v>
      </c>
      <c r="T1289"/>
    </row>
    <row r="1290" spans="1:20" x14ac:dyDescent="0.25">
      <c r="A1290" s="11"/>
      <c r="B1290" s="1"/>
      <c r="C1290" s="13"/>
      <c r="D1290" s="23"/>
      <c r="E1290" s="23"/>
      <c r="F1290" s="14" t="str">
        <f>LEFT(Table33[[#This Row],[Account Description ]],5)</f>
        <v/>
      </c>
      <c r="G1290" s="1"/>
      <c r="H1290" s="1"/>
      <c r="I1290" s="20"/>
      <c r="J1290" s="1"/>
      <c r="K1290" s="16"/>
      <c r="L1290" s="16"/>
      <c r="M1290" s="17">
        <f>Table33[[#This Row],[Debet]]</f>
        <v>0</v>
      </c>
      <c r="T1290"/>
    </row>
    <row r="1291" spans="1:20" x14ac:dyDescent="0.25">
      <c r="A1291" s="11"/>
      <c r="B1291" s="1"/>
      <c r="C1291" s="13"/>
      <c r="D1291" s="23"/>
      <c r="E1291" s="23"/>
      <c r="F1291" s="14" t="str">
        <f>LEFT(Table33[[#This Row],[Account Description ]],5)</f>
        <v/>
      </c>
      <c r="G1291" s="1"/>
      <c r="H1291" s="1"/>
      <c r="I1291" s="20"/>
      <c r="J1291" s="1"/>
      <c r="K1291" s="16"/>
      <c r="L1291" s="16"/>
      <c r="M1291" s="17">
        <f>Table33[[#This Row],[Debet]]</f>
        <v>0</v>
      </c>
      <c r="T1291"/>
    </row>
    <row r="1292" spans="1:20" x14ac:dyDescent="0.25">
      <c r="A1292" s="11"/>
      <c r="B1292" s="1"/>
      <c r="C1292" s="13"/>
      <c r="D1292" s="23"/>
      <c r="E1292" s="23"/>
      <c r="F1292" s="14" t="str">
        <f>LEFT(Table33[[#This Row],[Account Description ]],5)</f>
        <v/>
      </c>
      <c r="G1292" s="1"/>
      <c r="H1292" s="1"/>
      <c r="I1292" s="20"/>
      <c r="J1292" s="1"/>
      <c r="K1292" s="16"/>
      <c r="L1292" s="16"/>
      <c r="M1292" s="17">
        <f>Table33[[#This Row],[Debet]]</f>
        <v>0</v>
      </c>
      <c r="T1292"/>
    </row>
    <row r="1293" spans="1:20" x14ac:dyDescent="0.25">
      <c r="A1293" s="11"/>
      <c r="B1293" s="1"/>
      <c r="C1293" s="13"/>
      <c r="D1293" s="23"/>
      <c r="E1293" s="23"/>
      <c r="F1293" s="14" t="str">
        <f>LEFT(Table33[[#This Row],[Account Description ]],5)</f>
        <v/>
      </c>
      <c r="G1293" s="1"/>
      <c r="H1293" s="1"/>
      <c r="I1293" s="20"/>
      <c r="J1293" s="1"/>
      <c r="K1293" s="16"/>
      <c r="L1293" s="16"/>
      <c r="M1293" s="17">
        <f>Table33[[#This Row],[Debet]]</f>
        <v>0</v>
      </c>
      <c r="T1293"/>
    </row>
    <row r="1294" spans="1:20" x14ac:dyDescent="0.25">
      <c r="A1294" s="11"/>
      <c r="B1294" s="1"/>
      <c r="C1294" s="13"/>
      <c r="D1294" s="23"/>
      <c r="E1294" s="23"/>
      <c r="F1294" s="14" t="str">
        <f>LEFT(Table33[[#This Row],[Account Description ]],5)</f>
        <v/>
      </c>
      <c r="G1294" s="1"/>
      <c r="H1294" s="1"/>
      <c r="I1294" s="20"/>
      <c r="J1294" s="1"/>
      <c r="K1294" s="16"/>
      <c r="L1294" s="16"/>
      <c r="M1294" s="17">
        <f>Table33[[#This Row],[Debet]]</f>
        <v>0</v>
      </c>
      <c r="T1294"/>
    </row>
    <row r="1295" spans="1:20" x14ac:dyDescent="0.25">
      <c r="A1295" s="11"/>
      <c r="B1295" s="1"/>
      <c r="C1295" s="13"/>
      <c r="D1295" s="23"/>
      <c r="E1295" s="23"/>
      <c r="F1295" s="14" t="str">
        <f>LEFT(Table33[[#This Row],[Account Description ]],5)</f>
        <v/>
      </c>
      <c r="G1295" s="1"/>
      <c r="H1295" s="1"/>
      <c r="I1295" s="20"/>
      <c r="J1295" s="1"/>
      <c r="K1295" s="16"/>
      <c r="L1295" s="16"/>
      <c r="M1295" s="17">
        <f>Table33[[#This Row],[Debet]]</f>
        <v>0</v>
      </c>
      <c r="T1295"/>
    </row>
    <row r="1296" spans="1:20" x14ac:dyDescent="0.25">
      <c r="A1296" s="11"/>
      <c r="B1296" s="1"/>
      <c r="C1296" s="13"/>
      <c r="D1296" s="23"/>
      <c r="E1296" s="23"/>
      <c r="F1296" s="14" t="str">
        <f>LEFT(Table33[[#This Row],[Account Description ]],5)</f>
        <v/>
      </c>
      <c r="G1296" s="1"/>
      <c r="H1296" s="1"/>
      <c r="I1296" s="20"/>
      <c r="J1296" s="1"/>
      <c r="K1296" s="16"/>
      <c r="L1296" s="16"/>
      <c r="M1296" s="17">
        <f>Table33[[#This Row],[Debet]]</f>
        <v>0</v>
      </c>
      <c r="T1296"/>
    </row>
    <row r="1297" spans="1:20" x14ac:dyDescent="0.25">
      <c r="A1297" s="11"/>
      <c r="B1297" s="1"/>
      <c r="C1297" s="13"/>
      <c r="D1297" s="23"/>
      <c r="E1297" s="23"/>
      <c r="F1297" s="14" t="str">
        <f>LEFT(Table33[[#This Row],[Account Description ]],5)</f>
        <v/>
      </c>
      <c r="G1297" s="1"/>
      <c r="H1297" s="1"/>
      <c r="I1297" s="20"/>
      <c r="J1297" s="1"/>
      <c r="K1297" s="16"/>
      <c r="L1297" s="16"/>
      <c r="M1297" s="17">
        <f>Table33[[#This Row],[Debet]]</f>
        <v>0</v>
      </c>
      <c r="T1297"/>
    </row>
    <row r="1298" spans="1:20" x14ac:dyDescent="0.25">
      <c r="A1298" s="11"/>
      <c r="B1298" s="1"/>
      <c r="C1298" s="13"/>
      <c r="D1298" s="23"/>
      <c r="E1298" s="23"/>
      <c r="F1298" s="14" t="str">
        <f>LEFT(Table33[[#This Row],[Account Description ]],5)</f>
        <v/>
      </c>
      <c r="G1298" s="1"/>
      <c r="H1298" s="1"/>
      <c r="I1298" s="20"/>
      <c r="J1298" s="1"/>
      <c r="K1298" s="16"/>
      <c r="L1298" s="16"/>
      <c r="M1298" s="17">
        <f>Table33[[#This Row],[Debet]]</f>
        <v>0</v>
      </c>
      <c r="T1298"/>
    </row>
    <row r="1299" spans="1:20" x14ac:dyDescent="0.25">
      <c r="A1299" s="11"/>
      <c r="B1299" s="1"/>
      <c r="C1299" s="13"/>
      <c r="D1299" s="23"/>
      <c r="E1299" s="23"/>
      <c r="F1299" s="14" t="str">
        <f>LEFT(Table33[[#This Row],[Account Description ]],5)</f>
        <v/>
      </c>
      <c r="G1299" s="1"/>
      <c r="H1299" s="1"/>
      <c r="I1299" s="20"/>
      <c r="J1299" s="1"/>
      <c r="K1299" s="16"/>
      <c r="L1299" s="16"/>
      <c r="M1299" s="17">
        <f>Table33[[#This Row],[Debet]]</f>
        <v>0</v>
      </c>
      <c r="T1299"/>
    </row>
    <row r="1300" spans="1:20" x14ac:dyDescent="0.25">
      <c r="A1300" s="11"/>
      <c r="B1300" s="1"/>
      <c r="C1300" s="13"/>
      <c r="D1300" s="23"/>
      <c r="E1300" s="23"/>
      <c r="F1300" s="14" t="str">
        <f>LEFT(Table33[[#This Row],[Account Description ]],5)</f>
        <v/>
      </c>
      <c r="G1300" s="1"/>
      <c r="H1300" s="1"/>
      <c r="I1300" s="20"/>
      <c r="J1300" s="1"/>
      <c r="K1300" s="16"/>
      <c r="L1300" s="16"/>
      <c r="M1300" s="17">
        <f>Table33[[#This Row],[Debet]]</f>
        <v>0</v>
      </c>
      <c r="T1300"/>
    </row>
    <row r="1301" spans="1:20" x14ac:dyDescent="0.25">
      <c r="A1301" s="11"/>
      <c r="B1301" s="1"/>
      <c r="C1301" s="13"/>
      <c r="D1301" s="23"/>
      <c r="E1301" s="23"/>
      <c r="F1301" s="14" t="str">
        <f>LEFT(Table33[[#This Row],[Account Description ]],5)</f>
        <v/>
      </c>
      <c r="G1301" s="1"/>
      <c r="H1301" s="1"/>
      <c r="I1301" s="20"/>
      <c r="J1301" s="1"/>
      <c r="K1301" s="16"/>
      <c r="L1301" s="16"/>
      <c r="M1301" s="17">
        <f>Table33[[#This Row],[Debet]]</f>
        <v>0</v>
      </c>
      <c r="T1301"/>
    </row>
    <row r="1302" spans="1:20" x14ac:dyDescent="0.25">
      <c r="A1302" s="11"/>
      <c r="B1302" s="1"/>
      <c r="C1302" s="13"/>
      <c r="D1302" s="23"/>
      <c r="E1302" s="23"/>
      <c r="F1302" s="14" t="str">
        <f>LEFT(Table33[[#This Row],[Account Description ]],5)</f>
        <v/>
      </c>
      <c r="G1302" s="1"/>
      <c r="H1302" s="1"/>
      <c r="I1302" s="20"/>
      <c r="J1302" s="1"/>
      <c r="K1302" s="16"/>
      <c r="L1302" s="16"/>
      <c r="M1302" s="17">
        <f>Table33[[#This Row],[Debet]]</f>
        <v>0</v>
      </c>
      <c r="T1302"/>
    </row>
    <row r="1303" spans="1:20" x14ac:dyDescent="0.25">
      <c r="A1303" s="11"/>
      <c r="B1303" s="1"/>
      <c r="C1303" s="13"/>
      <c r="D1303" s="23"/>
      <c r="E1303" s="23"/>
      <c r="F1303" s="14" t="str">
        <f>LEFT(Table33[[#This Row],[Account Description ]],5)</f>
        <v/>
      </c>
      <c r="G1303" s="1"/>
      <c r="H1303" s="1"/>
      <c r="I1303" s="20"/>
      <c r="J1303" s="1"/>
      <c r="K1303" s="16"/>
      <c r="L1303" s="16"/>
      <c r="M1303" s="17">
        <f>Table33[[#This Row],[Debet]]</f>
        <v>0</v>
      </c>
      <c r="T1303"/>
    </row>
    <row r="1304" spans="1:20" x14ac:dyDescent="0.25">
      <c r="A1304" s="11"/>
      <c r="B1304" s="1"/>
      <c r="C1304" s="13"/>
      <c r="D1304" s="23"/>
      <c r="E1304" s="23"/>
      <c r="F1304" s="14" t="str">
        <f>LEFT(Table33[[#This Row],[Account Description ]],5)</f>
        <v/>
      </c>
      <c r="G1304" s="1"/>
      <c r="H1304" s="1"/>
      <c r="I1304" s="20"/>
      <c r="J1304" s="1"/>
      <c r="K1304" s="16"/>
      <c r="L1304" s="16"/>
      <c r="M1304" s="17">
        <f>Table33[[#This Row],[Debet]]</f>
        <v>0</v>
      </c>
      <c r="T1304"/>
    </row>
    <row r="1305" spans="1:20" x14ac:dyDescent="0.25">
      <c r="A1305" s="11"/>
      <c r="B1305" s="1"/>
      <c r="C1305" s="13"/>
      <c r="D1305" s="23"/>
      <c r="E1305" s="23"/>
      <c r="F1305" s="14" t="str">
        <f>LEFT(Table33[[#This Row],[Account Description ]],5)</f>
        <v/>
      </c>
      <c r="G1305" s="1"/>
      <c r="H1305" s="1"/>
      <c r="I1305" s="20"/>
      <c r="J1305" s="1"/>
      <c r="K1305" s="16"/>
      <c r="L1305" s="16"/>
      <c r="M1305" s="17">
        <f>Table33[[#This Row],[Debet]]</f>
        <v>0</v>
      </c>
      <c r="T1305"/>
    </row>
    <row r="1306" spans="1:20" x14ac:dyDescent="0.25">
      <c r="A1306" s="11"/>
      <c r="B1306" s="1"/>
      <c r="C1306" s="13"/>
      <c r="D1306" s="23"/>
      <c r="E1306" s="23"/>
      <c r="F1306" s="14" t="str">
        <f>LEFT(Table33[[#This Row],[Account Description ]],5)</f>
        <v/>
      </c>
      <c r="G1306" s="1"/>
      <c r="H1306" s="1"/>
      <c r="I1306" s="20"/>
      <c r="J1306" s="1"/>
      <c r="K1306" s="16"/>
      <c r="L1306" s="16"/>
      <c r="M1306" s="17">
        <f>Table33[[#This Row],[Debet]]</f>
        <v>0</v>
      </c>
      <c r="T1306"/>
    </row>
    <row r="1307" spans="1:20" x14ac:dyDescent="0.25">
      <c r="A1307" s="11"/>
      <c r="B1307" s="1"/>
      <c r="C1307" s="13"/>
      <c r="D1307" s="23"/>
      <c r="E1307" s="23"/>
      <c r="F1307" s="14" t="str">
        <f>LEFT(Table33[[#This Row],[Account Description ]],5)</f>
        <v/>
      </c>
      <c r="G1307" s="1"/>
      <c r="H1307" s="1"/>
      <c r="I1307" s="20"/>
      <c r="J1307" s="1"/>
      <c r="K1307" s="16"/>
      <c r="L1307" s="16"/>
      <c r="M1307" s="17">
        <f>Table33[[#This Row],[Debet]]</f>
        <v>0</v>
      </c>
      <c r="T1307"/>
    </row>
    <row r="1308" spans="1:20" x14ac:dyDescent="0.25">
      <c r="A1308" s="11"/>
      <c r="B1308" s="1"/>
      <c r="C1308" s="13"/>
      <c r="D1308" s="23"/>
      <c r="E1308" s="23"/>
      <c r="F1308" s="14" t="str">
        <f>LEFT(Table33[[#This Row],[Account Description ]],5)</f>
        <v/>
      </c>
      <c r="G1308" s="1"/>
      <c r="H1308" s="1"/>
      <c r="I1308" s="20"/>
      <c r="J1308" s="1"/>
      <c r="K1308" s="16"/>
      <c r="L1308" s="16"/>
      <c r="M1308" s="17">
        <f>Table33[[#This Row],[Debet]]</f>
        <v>0</v>
      </c>
      <c r="T1308"/>
    </row>
    <row r="1309" spans="1:20" x14ac:dyDescent="0.25">
      <c r="A1309" s="11"/>
      <c r="B1309" s="1"/>
      <c r="C1309" s="13"/>
      <c r="D1309" s="23"/>
      <c r="E1309" s="23"/>
      <c r="F1309" s="14" t="str">
        <f>LEFT(Table33[[#This Row],[Account Description ]],5)</f>
        <v/>
      </c>
      <c r="G1309" s="1"/>
      <c r="H1309" s="1"/>
      <c r="I1309" s="20"/>
      <c r="J1309" s="1"/>
      <c r="K1309" s="16"/>
      <c r="L1309" s="16"/>
      <c r="M1309" s="17">
        <f>Table33[[#This Row],[Debet]]</f>
        <v>0</v>
      </c>
      <c r="T1309"/>
    </row>
    <row r="1310" spans="1:20" x14ac:dyDescent="0.25">
      <c r="A1310" s="11"/>
      <c r="B1310" s="1"/>
      <c r="C1310" s="13"/>
      <c r="D1310" s="23"/>
      <c r="E1310" s="23"/>
      <c r="F1310" s="14" t="str">
        <f>LEFT(Table33[[#This Row],[Account Description ]],5)</f>
        <v/>
      </c>
      <c r="G1310" s="1"/>
      <c r="H1310" s="1"/>
      <c r="I1310" s="20"/>
      <c r="J1310" s="1"/>
      <c r="K1310" s="16"/>
      <c r="L1310" s="16"/>
      <c r="M1310" s="17">
        <f>Table33[[#This Row],[Debet]]</f>
        <v>0</v>
      </c>
      <c r="T1310"/>
    </row>
    <row r="1311" spans="1:20" x14ac:dyDescent="0.25">
      <c r="A1311" s="11"/>
      <c r="B1311" s="1"/>
      <c r="C1311" s="13"/>
      <c r="D1311" s="23"/>
      <c r="E1311" s="23"/>
      <c r="F1311" s="14" t="str">
        <f>LEFT(Table33[[#This Row],[Account Description ]],5)</f>
        <v/>
      </c>
      <c r="G1311" s="1"/>
      <c r="H1311" s="1"/>
      <c r="I1311" s="20"/>
      <c r="J1311" s="1"/>
      <c r="K1311" s="16"/>
      <c r="L1311" s="16"/>
      <c r="M1311" s="17">
        <f>Table33[[#This Row],[Debet]]</f>
        <v>0</v>
      </c>
      <c r="T1311"/>
    </row>
    <row r="1312" spans="1:20" x14ac:dyDescent="0.25">
      <c r="A1312" s="11"/>
      <c r="B1312" s="1"/>
      <c r="C1312" s="13"/>
      <c r="D1312" s="23"/>
      <c r="E1312" s="23"/>
      <c r="F1312" s="14" t="str">
        <f>LEFT(Table33[[#This Row],[Account Description ]],5)</f>
        <v/>
      </c>
      <c r="G1312" s="1"/>
      <c r="H1312" s="1"/>
      <c r="I1312" s="20"/>
      <c r="J1312" s="1"/>
      <c r="K1312" s="16"/>
      <c r="L1312" s="16"/>
      <c r="M1312" s="17">
        <f>Table33[[#This Row],[Debet]]</f>
        <v>0</v>
      </c>
      <c r="T1312"/>
    </row>
    <row r="1313" spans="1:20" x14ac:dyDescent="0.25">
      <c r="A1313" s="11"/>
      <c r="B1313" s="1"/>
      <c r="C1313" s="13"/>
      <c r="D1313" s="23"/>
      <c r="E1313" s="23"/>
      <c r="F1313" s="14" t="str">
        <f>LEFT(Table33[[#This Row],[Account Description ]],5)</f>
        <v/>
      </c>
      <c r="G1313" s="1"/>
      <c r="H1313" s="1"/>
      <c r="I1313" s="20"/>
      <c r="J1313" s="1"/>
      <c r="K1313" s="16"/>
      <c r="L1313" s="16"/>
      <c r="M1313" s="17">
        <f>Table33[[#This Row],[Debet]]</f>
        <v>0</v>
      </c>
      <c r="T1313"/>
    </row>
    <row r="1314" spans="1:20" x14ac:dyDescent="0.25">
      <c r="A1314" s="11"/>
      <c r="B1314" s="1"/>
      <c r="C1314" s="13"/>
      <c r="D1314" s="23"/>
      <c r="E1314" s="23"/>
      <c r="F1314" s="14" t="str">
        <f>LEFT(Table33[[#This Row],[Account Description ]],5)</f>
        <v/>
      </c>
      <c r="G1314" s="1"/>
      <c r="H1314" s="1"/>
      <c r="I1314" s="20"/>
      <c r="J1314" s="1"/>
      <c r="K1314" s="16"/>
      <c r="L1314" s="16"/>
      <c r="M1314" s="17">
        <f>Table33[[#This Row],[Debet]]</f>
        <v>0</v>
      </c>
      <c r="T1314"/>
    </row>
    <row r="1315" spans="1:20" x14ac:dyDescent="0.25">
      <c r="A1315" s="11"/>
      <c r="B1315" s="1"/>
      <c r="C1315" s="13"/>
      <c r="D1315" s="23"/>
      <c r="E1315" s="23"/>
      <c r="F1315" s="14" t="str">
        <f>LEFT(Table33[[#This Row],[Account Description ]],5)</f>
        <v/>
      </c>
      <c r="G1315" s="1"/>
      <c r="H1315" s="1"/>
      <c r="I1315" s="20"/>
      <c r="J1315" s="1"/>
      <c r="K1315" s="16"/>
      <c r="L1315" s="16"/>
      <c r="M1315" s="17">
        <f>Table33[[#This Row],[Debet]]</f>
        <v>0</v>
      </c>
      <c r="T1315"/>
    </row>
    <row r="1316" spans="1:20" x14ac:dyDescent="0.25">
      <c r="A1316" s="11"/>
      <c r="B1316" s="1"/>
      <c r="C1316" s="13"/>
      <c r="D1316" s="23"/>
      <c r="E1316" s="23"/>
      <c r="F1316" s="14" t="str">
        <f>LEFT(Table33[[#This Row],[Account Description ]],5)</f>
        <v/>
      </c>
      <c r="G1316" s="1"/>
      <c r="H1316" s="1"/>
      <c r="I1316" s="20"/>
      <c r="J1316" s="1"/>
      <c r="K1316" s="16"/>
      <c r="L1316" s="16"/>
      <c r="M1316" s="17">
        <f>Table33[[#This Row],[Debet]]</f>
        <v>0</v>
      </c>
      <c r="T1316"/>
    </row>
    <row r="1317" spans="1:20" x14ac:dyDescent="0.25">
      <c r="A1317" s="11"/>
      <c r="B1317" s="1"/>
      <c r="C1317" s="13"/>
      <c r="D1317" s="23"/>
      <c r="E1317" s="23"/>
      <c r="F1317" s="14" t="str">
        <f>LEFT(Table33[[#This Row],[Account Description ]],5)</f>
        <v/>
      </c>
      <c r="G1317" s="1"/>
      <c r="H1317" s="1"/>
      <c r="I1317" s="20"/>
      <c r="J1317" s="1"/>
      <c r="K1317" s="16"/>
      <c r="L1317" s="16"/>
      <c r="M1317" s="17">
        <f>Table33[[#This Row],[Debet]]</f>
        <v>0</v>
      </c>
      <c r="T1317"/>
    </row>
    <row r="1318" spans="1:20" x14ac:dyDescent="0.25">
      <c r="A1318" s="11"/>
      <c r="B1318" s="1"/>
      <c r="C1318" s="13"/>
      <c r="D1318" s="23"/>
      <c r="E1318" s="23"/>
      <c r="F1318" s="14" t="str">
        <f>LEFT(Table33[[#This Row],[Account Description ]],5)</f>
        <v/>
      </c>
      <c r="G1318" s="1"/>
      <c r="H1318" s="1"/>
      <c r="I1318" s="20"/>
      <c r="J1318" s="1"/>
      <c r="K1318" s="16"/>
      <c r="L1318" s="16"/>
      <c r="M1318" s="17">
        <f>Table33[[#This Row],[Debet]]</f>
        <v>0</v>
      </c>
      <c r="T1318"/>
    </row>
    <row r="1319" spans="1:20" x14ac:dyDescent="0.25">
      <c r="A1319" s="11"/>
      <c r="B1319" s="1"/>
      <c r="C1319" s="13"/>
      <c r="D1319" s="23"/>
      <c r="E1319" s="23"/>
      <c r="F1319" s="14" t="str">
        <f>LEFT(Table33[[#This Row],[Account Description ]],5)</f>
        <v/>
      </c>
      <c r="G1319" s="1"/>
      <c r="H1319" s="1"/>
      <c r="I1319" s="20"/>
      <c r="J1319" s="1"/>
      <c r="K1319" s="16"/>
      <c r="L1319" s="16"/>
      <c r="M1319" s="17">
        <f>Table33[[#This Row],[Debet]]</f>
        <v>0</v>
      </c>
      <c r="T1319"/>
    </row>
    <row r="1320" spans="1:20" x14ac:dyDescent="0.25">
      <c r="A1320" s="11"/>
      <c r="B1320" s="1"/>
      <c r="C1320" s="13"/>
      <c r="D1320" s="23"/>
      <c r="E1320" s="23"/>
      <c r="F1320" s="14" t="str">
        <f>LEFT(Table33[[#This Row],[Account Description ]],5)</f>
        <v/>
      </c>
      <c r="G1320" s="1"/>
      <c r="H1320" s="1"/>
      <c r="I1320" s="20"/>
      <c r="J1320" s="1"/>
      <c r="K1320" s="16"/>
      <c r="L1320" s="16"/>
      <c r="M1320" s="17">
        <f>Table33[[#This Row],[Debet]]</f>
        <v>0</v>
      </c>
      <c r="T1320"/>
    </row>
    <row r="1321" spans="1:20" x14ac:dyDescent="0.25">
      <c r="A1321" s="11"/>
      <c r="B1321" s="1"/>
      <c r="C1321" s="13"/>
      <c r="D1321" s="23"/>
      <c r="E1321" s="23"/>
      <c r="F1321" s="14" t="str">
        <f>LEFT(Table33[[#This Row],[Account Description ]],5)</f>
        <v/>
      </c>
      <c r="G1321" s="1"/>
      <c r="H1321" s="1"/>
      <c r="I1321" s="20"/>
      <c r="J1321" s="1"/>
      <c r="K1321" s="16"/>
      <c r="L1321" s="16"/>
      <c r="M1321" s="17">
        <f>Table33[[#This Row],[Debet]]</f>
        <v>0</v>
      </c>
      <c r="T1321"/>
    </row>
    <row r="1322" spans="1:20" x14ac:dyDescent="0.25">
      <c r="A1322" s="11"/>
      <c r="B1322" s="1"/>
      <c r="C1322" s="13"/>
      <c r="D1322" s="23"/>
      <c r="E1322" s="23"/>
      <c r="F1322" s="14" t="str">
        <f>LEFT(Table33[[#This Row],[Account Description ]],5)</f>
        <v/>
      </c>
      <c r="G1322" s="1"/>
      <c r="H1322" s="1"/>
      <c r="I1322" s="20"/>
      <c r="J1322" s="1"/>
      <c r="K1322" s="16"/>
      <c r="L1322" s="16"/>
      <c r="M1322" s="17">
        <f>Table33[[#This Row],[Debet]]</f>
        <v>0</v>
      </c>
      <c r="T1322"/>
    </row>
    <row r="1323" spans="1:20" x14ac:dyDescent="0.25">
      <c r="A1323" s="11"/>
      <c r="B1323" s="1"/>
      <c r="C1323" s="13"/>
      <c r="D1323" s="23"/>
      <c r="E1323" s="23"/>
      <c r="F1323" s="14" t="str">
        <f>LEFT(Table33[[#This Row],[Account Description ]],5)</f>
        <v/>
      </c>
      <c r="G1323" s="1"/>
      <c r="H1323" s="1"/>
      <c r="I1323" s="20"/>
      <c r="J1323" s="1"/>
      <c r="K1323" s="16"/>
      <c r="L1323" s="16"/>
      <c r="M1323" s="17">
        <f>Table33[[#This Row],[Debet]]</f>
        <v>0</v>
      </c>
      <c r="T1323"/>
    </row>
    <row r="1324" spans="1:20" x14ac:dyDescent="0.25">
      <c r="A1324" s="11"/>
      <c r="B1324" s="1"/>
      <c r="C1324" s="13"/>
      <c r="D1324" s="23"/>
      <c r="E1324" s="23"/>
      <c r="F1324" s="14" t="str">
        <f>LEFT(Table33[[#This Row],[Account Description ]],5)</f>
        <v/>
      </c>
      <c r="G1324" s="1"/>
      <c r="H1324" s="1"/>
      <c r="I1324" s="20"/>
      <c r="J1324" s="1"/>
      <c r="K1324" s="16"/>
      <c r="L1324" s="16"/>
      <c r="M1324" s="17">
        <f>Table33[[#This Row],[Debet]]</f>
        <v>0</v>
      </c>
      <c r="T1324"/>
    </row>
    <row r="1325" spans="1:20" x14ac:dyDescent="0.25">
      <c r="A1325" s="11"/>
      <c r="B1325" s="1"/>
      <c r="C1325" s="13"/>
      <c r="D1325" s="23"/>
      <c r="E1325" s="23"/>
      <c r="F1325" s="14" t="str">
        <f>LEFT(Table33[[#This Row],[Account Description ]],5)</f>
        <v/>
      </c>
      <c r="G1325" s="1"/>
      <c r="H1325" s="1"/>
      <c r="I1325" s="20"/>
      <c r="J1325" s="1"/>
      <c r="K1325" s="16"/>
      <c r="L1325" s="16"/>
      <c r="M1325" s="17">
        <f>Table33[[#This Row],[Debet]]</f>
        <v>0</v>
      </c>
      <c r="T1325"/>
    </row>
    <row r="1326" spans="1:20" x14ac:dyDescent="0.25">
      <c r="A1326" s="11"/>
      <c r="B1326" s="1"/>
      <c r="C1326" s="13"/>
      <c r="D1326" s="23"/>
      <c r="E1326" s="23"/>
      <c r="F1326" s="14" t="str">
        <f>LEFT(Table33[[#This Row],[Account Description ]],5)</f>
        <v/>
      </c>
      <c r="G1326" s="1"/>
      <c r="H1326" s="1"/>
      <c r="I1326" s="20"/>
      <c r="J1326" s="1"/>
      <c r="K1326" s="16"/>
      <c r="L1326" s="16"/>
      <c r="M1326" s="17">
        <f>Table33[[#This Row],[Debet]]</f>
        <v>0</v>
      </c>
      <c r="T1326"/>
    </row>
    <row r="1327" spans="1:20" x14ac:dyDescent="0.25">
      <c r="A1327" s="11"/>
      <c r="B1327" s="1"/>
      <c r="C1327" s="13"/>
      <c r="D1327" s="23"/>
      <c r="E1327" s="23"/>
      <c r="F1327" s="14" t="str">
        <f>LEFT(Table33[[#This Row],[Account Description ]],5)</f>
        <v/>
      </c>
      <c r="G1327" s="1"/>
      <c r="H1327" s="1"/>
      <c r="I1327" s="20"/>
      <c r="J1327" s="1"/>
      <c r="K1327" s="16"/>
      <c r="L1327" s="16"/>
      <c r="M1327" s="17">
        <f>Table33[[#This Row],[Debet]]</f>
        <v>0</v>
      </c>
      <c r="T1327"/>
    </row>
    <row r="1328" spans="1:20" x14ac:dyDescent="0.25">
      <c r="A1328" s="11"/>
      <c r="B1328" s="1"/>
      <c r="C1328" s="13"/>
      <c r="D1328" s="23"/>
      <c r="E1328" s="23"/>
      <c r="F1328" s="14" t="str">
        <f>LEFT(Table33[[#This Row],[Account Description ]],5)</f>
        <v/>
      </c>
      <c r="G1328" s="1"/>
      <c r="H1328" s="1"/>
      <c r="I1328" s="20"/>
      <c r="J1328" s="1"/>
      <c r="K1328" s="16"/>
      <c r="L1328" s="16"/>
      <c r="M1328" s="17">
        <f>Table33[[#This Row],[Debet]]</f>
        <v>0</v>
      </c>
      <c r="T1328"/>
    </row>
    <row r="1329" spans="1:20" x14ac:dyDescent="0.25">
      <c r="A1329" s="11"/>
      <c r="B1329" s="1"/>
      <c r="C1329" s="13"/>
      <c r="D1329" s="23"/>
      <c r="E1329" s="23"/>
      <c r="F1329" s="14" t="str">
        <f>LEFT(Table33[[#This Row],[Account Description ]],5)</f>
        <v/>
      </c>
      <c r="G1329" s="1"/>
      <c r="H1329" s="1"/>
      <c r="I1329" s="20"/>
      <c r="J1329" s="1"/>
      <c r="K1329" s="16"/>
      <c r="L1329" s="16"/>
      <c r="M1329" s="17">
        <f>Table33[[#This Row],[Debet]]</f>
        <v>0</v>
      </c>
      <c r="T1329"/>
    </row>
    <row r="1330" spans="1:20" x14ac:dyDescent="0.25">
      <c r="A1330" s="11"/>
      <c r="B1330" s="1"/>
      <c r="C1330" s="13"/>
      <c r="D1330" s="23"/>
      <c r="E1330" s="23"/>
      <c r="F1330" s="14" t="str">
        <f>LEFT(Table33[[#This Row],[Account Description ]],5)</f>
        <v/>
      </c>
      <c r="G1330" s="1"/>
      <c r="H1330" s="1"/>
      <c r="I1330" s="20"/>
      <c r="J1330" s="1"/>
      <c r="K1330" s="16"/>
      <c r="L1330" s="16"/>
      <c r="M1330" s="17">
        <f>Table33[[#This Row],[Debet]]</f>
        <v>0</v>
      </c>
      <c r="T1330"/>
    </row>
    <row r="1331" spans="1:20" x14ac:dyDescent="0.25">
      <c r="A1331" s="11"/>
      <c r="B1331" s="1"/>
      <c r="C1331" s="13"/>
      <c r="D1331" s="23"/>
      <c r="E1331" s="23"/>
      <c r="F1331" s="14" t="str">
        <f>LEFT(Table33[[#This Row],[Account Description ]],5)</f>
        <v/>
      </c>
      <c r="G1331" s="1"/>
      <c r="H1331" s="1"/>
      <c r="I1331" s="20"/>
      <c r="J1331" s="1"/>
      <c r="K1331" s="16"/>
      <c r="L1331" s="16"/>
      <c r="M1331" s="17">
        <f>Table33[[#This Row],[Debet]]</f>
        <v>0</v>
      </c>
      <c r="T1331"/>
    </row>
    <row r="1332" spans="1:20" x14ac:dyDescent="0.25">
      <c r="A1332" s="11"/>
      <c r="B1332" s="1"/>
      <c r="C1332" s="13"/>
      <c r="D1332" s="23"/>
      <c r="E1332" s="23"/>
      <c r="F1332" s="14" t="str">
        <f>LEFT(Table33[[#This Row],[Account Description ]],5)</f>
        <v/>
      </c>
      <c r="G1332" s="1"/>
      <c r="H1332" s="1"/>
      <c r="I1332" s="20"/>
      <c r="J1332" s="1"/>
      <c r="K1332" s="16"/>
      <c r="L1332" s="16"/>
      <c r="M1332" s="17">
        <f>Table33[[#This Row],[Debet]]</f>
        <v>0</v>
      </c>
      <c r="T1332"/>
    </row>
    <row r="1333" spans="1:20" x14ac:dyDescent="0.25">
      <c r="A1333" s="11"/>
      <c r="B1333" s="1"/>
      <c r="C1333" s="13"/>
      <c r="D1333" s="23"/>
      <c r="E1333" s="23"/>
      <c r="F1333" s="14" t="str">
        <f>LEFT(Table33[[#This Row],[Account Description ]],5)</f>
        <v/>
      </c>
      <c r="G1333" s="1"/>
      <c r="H1333" s="1"/>
      <c r="I1333" s="20"/>
      <c r="J1333" s="1"/>
      <c r="K1333" s="16"/>
      <c r="L1333" s="16"/>
      <c r="M1333" s="17">
        <f>Table33[[#This Row],[Debet]]</f>
        <v>0</v>
      </c>
      <c r="T1333"/>
    </row>
    <row r="1334" spans="1:20" x14ac:dyDescent="0.25">
      <c r="A1334" s="11"/>
      <c r="B1334" s="1"/>
      <c r="C1334" s="13"/>
      <c r="D1334" s="23"/>
      <c r="E1334" s="23"/>
      <c r="F1334" s="14" t="str">
        <f>LEFT(Table33[[#This Row],[Account Description ]],5)</f>
        <v/>
      </c>
      <c r="G1334" s="1"/>
      <c r="H1334" s="1"/>
      <c r="I1334" s="20"/>
      <c r="J1334" s="1"/>
      <c r="K1334" s="16"/>
      <c r="L1334" s="16"/>
      <c r="M1334" s="17">
        <f>Table33[[#This Row],[Debet]]</f>
        <v>0</v>
      </c>
      <c r="T1334"/>
    </row>
    <row r="1335" spans="1:20" x14ac:dyDescent="0.25">
      <c r="A1335" s="11"/>
      <c r="B1335" s="1"/>
      <c r="C1335" s="13"/>
      <c r="D1335" s="23"/>
      <c r="E1335" s="23"/>
      <c r="F1335" s="14" t="str">
        <f>LEFT(Table33[[#This Row],[Account Description ]],5)</f>
        <v/>
      </c>
      <c r="G1335" s="1"/>
      <c r="H1335" s="1"/>
      <c r="I1335" s="20"/>
      <c r="J1335" s="1"/>
      <c r="K1335" s="16"/>
      <c r="L1335" s="16"/>
      <c r="M1335" s="17">
        <f>Table33[[#This Row],[Debet]]</f>
        <v>0</v>
      </c>
      <c r="T1335"/>
    </row>
    <row r="1336" spans="1:20" x14ac:dyDescent="0.25">
      <c r="A1336" s="11"/>
      <c r="B1336" s="1"/>
      <c r="C1336" s="13"/>
      <c r="D1336" s="23"/>
      <c r="E1336" s="23"/>
      <c r="F1336" s="14" t="str">
        <f>LEFT(Table33[[#This Row],[Account Description ]],5)</f>
        <v/>
      </c>
      <c r="G1336" s="1"/>
      <c r="H1336" s="1"/>
      <c r="I1336" s="20"/>
      <c r="J1336" s="1"/>
      <c r="K1336" s="16"/>
      <c r="L1336" s="16"/>
      <c r="M1336" s="17">
        <f>Table33[[#This Row],[Debet]]</f>
        <v>0</v>
      </c>
      <c r="T1336"/>
    </row>
    <row r="1337" spans="1:20" x14ac:dyDescent="0.25">
      <c r="A1337" s="11"/>
      <c r="B1337" s="1"/>
      <c r="C1337" s="13"/>
      <c r="D1337" s="23"/>
      <c r="E1337" s="23"/>
      <c r="F1337" s="14" t="str">
        <f>LEFT(Table33[[#This Row],[Account Description ]],5)</f>
        <v/>
      </c>
      <c r="G1337" s="1"/>
      <c r="H1337" s="1"/>
      <c r="I1337" s="20"/>
      <c r="J1337" s="1"/>
      <c r="K1337" s="16"/>
      <c r="L1337" s="16"/>
      <c r="M1337" s="17">
        <f>Table33[[#This Row],[Debet]]</f>
        <v>0</v>
      </c>
      <c r="T1337"/>
    </row>
    <row r="1338" spans="1:20" x14ac:dyDescent="0.25">
      <c r="A1338" s="11"/>
      <c r="B1338" s="1"/>
      <c r="C1338" s="13"/>
      <c r="D1338" s="23"/>
      <c r="E1338" s="23"/>
      <c r="F1338" s="14" t="str">
        <f>LEFT(Table33[[#This Row],[Account Description ]],5)</f>
        <v/>
      </c>
      <c r="G1338" s="1"/>
      <c r="H1338" s="1"/>
      <c r="I1338" s="20"/>
      <c r="J1338" s="1"/>
      <c r="K1338" s="16"/>
      <c r="L1338" s="16"/>
      <c r="M1338" s="17">
        <f>Table33[[#This Row],[Debet]]</f>
        <v>0</v>
      </c>
      <c r="T1338"/>
    </row>
    <row r="1339" spans="1:20" x14ac:dyDescent="0.25">
      <c r="A1339" s="11"/>
      <c r="B1339" s="1"/>
      <c r="C1339" s="13"/>
      <c r="D1339" s="23"/>
      <c r="E1339" s="23"/>
      <c r="F1339" s="14" t="str">
        <f>LEFT(Table33[[#This Row],[Account Description ]],5)</f>
        <v/>
      </c>
      <c r="G1339" s="1"/>
      <c r="H1339" s="1"/>
      <c r="I1339" s="20"/>
      <c r="J1339" s="1"/>
      <c r="K1339" s="16"/>
      <c r="L1339" s="16"/>
      <c r="M1339" s="17">
        <f>Table33[[#This Row],[Debet]]</f>
        <v>0</v>
      </c>
      <c r="T1339"/>
    </row>
    <row r="1340" spans="1:20" x14ac:dyDescent="0.25">
      <c r="A1340" s="11"/>
      <c r="B1340" s="1"/>
      <c r="C1340" s="13"/>
      <c r="D1340" s="23"/>
      <c r="E1340" s="23"/>
      <c r="F1340" s="14" t="str">
        <f>LEFT(Table33[[#This Row],[Account Description ]],5)</f>
        <v/>
      </c>
      <c r="G1340" s="1"/>
      <c r="H1340" s="1"/>
      <c r="I1340" s="20"/>
      <c r="J1340" s="1"/>
      <c r="K1340" s="16"/>
      <c r="L1340" s="16"/>
      <c r="M1340" s="17">
        <f>Table33[[#This Row],[Debet]]</f>
        <v>0</v>
      </c>
      <c r="T1340"/>
    </row>
    <row r="1341" spans="1:20" x14ac:dyDescent="0.25">
      <c r="A1341" s="11"/>
      <c r="B1341" s="1"/>
      <c r="C1341" s="13"/>
      <c r="D1341" s="23"/>
      <c r="E1341" s="23"/>
      <c r="F1341" s="14" t="str">
        <f>LEFT(Table33[[#This Row],[Account Description ]],5)</f>
        <v/>
      </c>
      <c r="G1341" s="1"/>
      <c r="H1341" s="1"/>
      <c r="I1341" s="20"/>
      <c r="J1341" s="1"/>
      <c r="K1341" s="16"/>
      <c r="L1341" s="16"/>
      <c r="M1341" s="17">
        <f>Table33[[#This Row],[Debet]]</f>
        <v>0</v>
      </c>
      <c r="T1341"/>
    </row>
    <row r="1342" spans="1:20" x14ac:dyDescent="0.25">
      <c r="A1342" s="11"/>
      <c r="B1342" s="1"/>
      <c r="C1342" s="13"/>
      <c r="D1342" s="23"/>
      <c r="E1342" s="23"/>
      <c r="F1342" s="14" t="str">
        <f>LEFT(Table33[[#This Row],[Account Description ]],5)</f>
        <v/>
      </c>
      <c r="G1342" s="1"/>
      <c r="H1342" s="1"/>
      <c r="I1342" s="20"/>
      <c r="J1342" s="1"/>
      <c r="K1342" s="16"/>
      <c r="L1342" s="16"/>
      <c r="M1342" s="17">
        <f>Table33[[#This Row],[Debet]]</f>
        <v>0</v>
      </c>
      <c r="T1342"/>
    </row>
    <row r="1343" spans="1:20" x14ac:dyDescent="0.25">
      <c r="A1343" s="11"/>
      <c r="B1343" s="1"/>
      <c r="C1343" s="13"/>
      <c r="D1343" s="23"/>
      <c r="E1343" s="23"/>
      <c r="F1343" s="14" t="str">
        <f>LEFT(Table33[[#This Row],[Account Description ]],5)</f>
        <v/>
      </c>
      <c r="G1343" s="1"/>
      <c r="H1343" s="1"/>
      <c r="I1343" s="20"/>
      <c r="J1343" s="1"/>
      <c r="K1343" s="16"/>
      <c r="L1343" s="16"/>
      <c r="M1343" s="17">
        <f>Table33[[#This Row],[Debet]]</f>
        <v>0</v>
      </c>
      <c r="T1343"/>
    </row>
    <row r="1344" spans="1:20" x14ac:dyDescent="0.25">
      <c r="A1344" s="11"/>
      <c r="B1344" s="1"/>
      <c r="C1344" s="13"/>
      <c r="D1344" s="23"/>
      <c r="E1344" s="23"/>
      <c r="F1344" s="14" t="str">
        <f>LEFT(Table33[[#This Row],[Account Description ]],5)</f>
        <v/>
      </c>
      <c r="G1344" s="1"/>
      <c r="H1344" s="1"/>
      <c r="I1344" s="20"/>
      <c r="J1344" s="1"/>
      <c r="K1344" s="16"/>
      <c r="L1344" s="16"/>
      <c r="M1344" s="17">
        <f>Table33[[#This Row],[Debet]]</f>
        <v>0</v>
      </c>
      <c r="T1344"/>
    </row>
    <row r="1345" spans="1:20" x14ac:dyDescent="0.25">
      <c r="A1345" s="11"/>
      <c r="B1345" s="1"/>
      <c r="C1345" s="13"/>
      <c r="D1345" s="23"/>
      <c r="E1345" s="23"/>
      <c r="F1345" s="14" t="str">
        <f>LEFT(Table33[[#This Row],[Account Description ]],5)</f>
        <v/>
      </c>
      <c r="G1345" s="1"/>
      <c r="H1345" s="1"/>
      <c r="I1345" s="20"/>
      <c r="J1345" s="1"/>
      <c r="K1345" s="16"/>
      <c r="L1345" s="16"/>
      <c r="M1345" s="17">
        <f>Table33[[#This Row],[Debet]]</f>
        <v>0</v>
      </c>
      <c r="T1345"/>
    </row>
    <row r="1346" spans="1:20" x14ac:dyDescent="0.25">
      <c r="A1346" s="11"/>
      <c r="B1346" s="1"/>
      <c r="C1346" s="13"/>
      <c r="D1346" s="23"/>
      <c r="E1346" s="23"/>
      <c r="F1346" s="14" t="str">
        <f>LEFT(Table33[[#This Row],[Account Description ]],5)</f>
        <v/>
      </c>
      <c r="G1346" s="1"/>
      <c r="H1346" s="1"/>
      <c r="I1346" s="20"/>
      <c r="J1346" s="1"/>
      <c r="K1346" s="16"/>
      <c r="L1346" s="16"/>
      <c r="M1346" s="17">
        <f>Table33[[#This Row],[Debet]]</f>
        <v>0</v>
      </c>
      <c r="T1346"/>
    </row>
    <row r="1347" spans="1:20" x14ac:dyDescent="0.25">
      <c r="A1347" s="11"/>
      <c r="B1347" s="1"/>
      <c r="C1347" s="13"/>
      <c r="D1347" s="23"/>
      <c r="E1347" s="23"/>
      <c r="F1347" s="14" t="str">
        <f>LEFT(Table33[[#This Row],[Account Description ]],5)</f>
        <v/>
      </c>
      <c r="G1347" s="1"/>
      <c r="H1347" s="1"/>
      <c r="I1347" s="20"/>
      <c r="J1347" s="1"/>
      <c r="K1347" s="16"/>
      <c r="L1347" s="16"/>
      <c r="M1347" s="17">
        <f>Table33[[#This Row],[Debet]]</f>
        <v>0</v>
      </c>
      <c r="T1347"/>
    </row>
    <row r="1348" spans="1:20" x14ac:dyDescent="0.25">
      <c r="A1348" s="11"/>
      <c r="B1348" s="1"/>
      <c r="C1348" s="13"/>
      <c r="D1348" s="23"/>
      <c r="E1348" s="23"/>
      <c r="F1348" s="14" t="str">
        <f>LEFT(Table33[[#This Row],[Account Description ]],5)</f>
        <v/>
      </c>
      <c r="G1348" s="1"/>
      <c r="H1348" s="1"/>
      <c r="I1348" s="20"/>
      <c r="J1348" s="1"/>
      <c r="K1348" s="16"/>
      <c r="L1348" s="16"/>
      <c r="M1348" s="17">
        <f>Table33[[#This Row],[Debet]]</f>
        <v>0</v>
      </c>
      <c r="T1348"/>
    </row>
    <row r="1349" spans="1:20" x14ac:dyDescent="0.25">
      <c r="A1349" s="11"/>
      <c r="B1349" s="1"/>
      <c r="C1349" s="13"/>
      <c r="D1349" s="23"/>
      <c r="E1349" s="23"/>
      <c r="F1349" s="14" t="str">
        <f>LEFT(Table33[[#This Row],[Account Description ]],5)</f>
        <v/>
      </c>
      <c r="G1349" s="1"/>
      <c r="H1349" s="1"/>
      <c r="I1349" s="20"/>
      <c r="J1349" s="1"/>
      <c r="K1349" s="16"/>
      <c r="L1349" s="16"/>
      <c r="M1349" s="17">
        <f>Table33[[#This Row],[Debet]]</f>
        <v>0</v>
      </c>
      <c r="T1349"/>
    </row>
    <row r="1350" spans="1:20" x14ac:dyDescent="0.25">
      <c r="A1350" s="11"/>
      <c r="B1350" s="1"/>
      <c r="C1350" s="13"/>
      <c r="D1350" s="23"/>
      <c r="E1350" s="23"/>
      <c r="F1350" s="14" t="str">
        <f>LEFT(Table33[[#This Row],[Account Description ]],5)</f>
        <v/>
      </c>
      <c r="G1350" s="1"/>
      <c r="H1350" s="1"/>
      <c r="I1350" s="20"/>
      <c r="J1350" s="1"/>
      <c r="K1350" s="16"/>
      <c r="L1350" s="16"/>
      <c r="M1350" s="17">
        <f>Table33[[#This Row],[Debet]]</f>
        <v>0</v>
      </c>
      <c r="T1350"/>
    </row>
    <row r="1351" spans="1:20" x14ac:dyDescent="0.25">
      <c r="A1351" s="11"/>
      <c r="B1351" s="1"/>
      <c r="C1351" s="13"/>
      <c r="D1351" s="23"/>
      <c r="E1351" s="23"/>
      <c r="F1351" s="14" t="str">
        <f>LEFT(Table33[[#This Row],[Account Description ]],5)</f>
        <v/>
      </c>
      <c r="G1351" s="1"/>
      <c r="H1351" s="1"/>
      <c r="I1351" s="20"/>
      <c r="J1351" s="1"/>
      <c r="K1351" s="16"/>
      <c r="L1351" s="16"/>
      <c r="M1351" s="17">
        <f>Table33[[#This Row],[Debet]]</f>
        <v>0</v>
      </c>
      <c r="T1351"/>
    </row>
    <row r="1352" spans="1:20" x14ac:dyDescent="0.25">
      <c r="A1352" s="11"/>
      <c r="B1352" s="1"/>
      <c r="C1352" s="13"/>
      <c r="D1352" s="23"/>
      <c r="E1352" s="23"/>
      <c r="F1352" s="14" t="str">
        <f>LEFT(Table33[[#This Row],[Account Description ]],5)</f>
        <v/>
      </c>
      <c r="G1352" s="1"/>
      <c r="H1352" s="1"/>
      <c r="I1352" s="20"/>
      <c r="J1352" s="1"/>
      <c r="K1352" s="16"/>
      <c r="L1352" s="16"/>
      <c r="M1352" s="17">
        <f>Table33[[#This Row],[Debet]]</f>
        <v>0</v>
      </c>
      <c r="T1352"/>
    </row>
    <row r="1353" spans="1:20" x14ac:dyDescent="0.25">
      <c r="A1353" s="11"/>
      <c r="B1353" s="1"/>
      <c r="C1353" s="13"/>
      <c r="D1353" s="23"/>
      <c r="E1353" s="23"/>
      <c r="F1353" s="14" t="str">
        <f>LEFT(Table33[[#This Row],[Account Description ]],5)</f>
        <v/>
      </c>
      <c r="G1353" s="1"/>
      <c r="H1353" s="1"/>
      <c r="I1353" s="20"/>
      <c r="J1353" s="1"/>
      <c r="K1353" s="16"/>
      <c r="L1353" s="16"/>
      <c r="M1353" s="17">
        <f>Table33[[#This Row],[Debet]]</f>
        <v>0</v>
      </c>
      <c r="T1353"/>
    </row>
    <row r="1354" spans="1:20" x14ac:dyDescent="0.25">
      <c r="A1354" s="11"/>
      <c r="B1354" s="1"/>
      <c r="C1354" s="13"/>
      <c r="D1354" s="23"/>
      <c r="E1354" s="23"/>
      <c r="F1354" s="14" t="str">
        <f>LEFT(Table33[[#This Row],[Account Description ]],5)</f>
        <v/>
      </c>
      <c r="G1354" s="1"/>
      <c r="H1354" s="1"/>
      <c r="I1354" s="20"/>
      <c r="J1354" s="1"/>
      <c r="K1354" s="16"/>
      <c r="L1354" s="16"/>
      <c r="M1354" s="17">
        <f>Table33[[#This Row],[Debet]]</f>
        <v>0</v>
      </c>
      <c r="T1354"/>
    </row>
    <row r="1355" spans="1:20" x14ac:dyDescent="0.25">
      <c r="A1355" s="11"/>
      <c r="B1355" s="1"/>
      <c r="C1355" s="13"/>
      <c r="D1355" s="23"/>
      <c r="E1355" s="23"/>
      <c r="F1355" s="14" t="str">
        <f>LEFT(Table33[[#This Row],[Account Description ]],5)</f>
        <v/>
      </c>
      <c r="G1355" s="1"/>
      <c r="H1355" s="1"/>
      <c r="I1355" s="20"/>
      <c r="J1355" s="1"/>
      <c r="K1355" s="16"/>
      <c r="L1355" s="16"/>
      <c r="M1355" s="17">
        <f>Table33[[#This Row],[Debet]]</f>
        <v>0</v>
      </c>
      <c r="T1355"/>
    </row>
    <row r="1356" spans="1:20" x14ac:dyDescent="0.25">
      <c r="A1356" s="11"/>
      <c r="B1356" s="1"/>
      <c r="C1356" s="13"/>
      <c r="D1356" s="23"/>
      <c r="E1356" s="23"/>
      <c r="F1356" s="14" t="str">
        <f>LEFT(Table33[[#This Row],[Account Description ]],5)</f>
        <v/>
      </c>
      <c r="G1356" s="1"/>
      <c r="H1356" s="1"/>
      <c r="I1356" s="20"/>
      <c r="J1356" s="1"/>
      <c r="K1356" s="16"/>
      <c r="L1356" s="16"/>
      <c r="M1356" s="17">
        <f>Table33[[#This Row],[Debet]]</f>
        <v>0</v>
      </c>
      <c r="T1356"/>
    </row>
    <row r="1357" spans="1:20" x14ac:dyDescent="0.25">
      <c r="A1357" s="11"/>
      <c r="B1357" s="1"/>
      <c r="C1357" s="13"/>
      <c r="D1357" s="23"/>
      <c r="E1357" s="23"/>
      <c r="F1357" s="14" t="str">
        <f>LEFT(Table33[[#This Row],[Account Description ]],5)</f>
        <v/>
      </c>
      <c r="G1357" s="1"/>
      <c r="H1357" s="1"/>
      <c r="I1357" s="20"/>
      <c r="J1357" s="1"/>
      <c r="K1357" s="16"/>
      <c r="L1357" s="16"/>
      <c r="M1357" s="17">
        <f>Table33[[#This Row],[Debet]]</f>
        <v>0</v>
      </c>
      <c r="T1357"/>
    </row>
    <row r="1358" spans="1:20" x14ac:dyDescent="0.25">
      <c r="A1358" s="11"/>
      <c r="B1358" s="1"/>
      <c r="C1358" s="13"/>
      <c r="D1358" s="23"/>
      <c r="E1358" s="23"/>
      <c r="F1358" s="14" t="str">
        <f>LEFT(Table33[[#This Row],[Account Description ]],5)</f>
        <v/>
      </c>
      <c r="G1358" s="1"/>
      <c r="H1358" s="1"/>
      <c r="I1358" s="20"/>
      <c r="J1358" s="1"/>
      <c r="K1358" s="16"/>
      <c r="L1358" s="16"/>
      <c r="M1358" s="17">
        <f>Table33[[#This Row],[Debet]]</f>
        <v>0</v>
      </c>
      <c r="T1358"/>
    </row>
    <row r="1359" spans="1:20" x14ac:dyDescent="0.25">
      <c r="A1359" s="11"/>
      <c r="B1359" s="1"/>
      <c r="C1359" s="13"/>
      <c r="D1359" s="23"/>
      <c r="E1359" s="23"/>
      <c r="F1359" s="14" t="str">
        <f>LEFT(Table33[[#This Row],[Account Description ]],5)</f>
        <v/>
      </c>
      <c r="G1359" s="1"/>
      <c r="H1359" s="1"/>
      <c r="I1359" s="20"/>
      <c r="J1359" s="1"/>
      <c r="K1359" s="16"/>
      <c r="L1359" s="16"/>
      <c r="M1359" s="17">
        <f>Table33[[#This Row],[Debet]]</f>
        <v>0</v>
      </c>
      <c r="T1359"/>
    </row>
    <row r="1360" spans="1:20" x14ac:dyDescent="0.25">
      <c r="A1360" s="11"/>
      <c r="B1360" s="1"/>
      <c r="C1360" s="13"/>
      <c r="D1360" s="23"/>
      <c r="E1360" s="23"/>
      <c r="F1360" s="14" t="str">
        <f>LEFT(Table33[[#This Row],[Account Description ]],5)</f>
        <v/>
      </c>
      <c r="G1360" s="1"/>
      <c r="H1360" s="1"/>
      <c r="I1360" s="20"/>
      <c r="J1360" s="1"/>
      <c r="K1360" s="16"/>
      <c r="L1360" s="16"/>
      <c r="M1360" s="17">
        <f>Table33[[#This Row],[Debet]]</f>
        <v>0</v>
      </c>
      <c r="T1360"/>
    </row>
    <row r="1361" spans="1:20" x14ac:dyDescent="0.25">
      <c r="A1361" s="11"/>
      <c r="B1361" s="1"/>
      <c r="C1361" s="13"/>
      <c r="D1361" s="23"/>
      <c r="E1361" s="23"/>
      <c r="F1361" s="14" t="str">
        <f>LEFT(Table33[[#This Row],[Account Description ]],5)</f>
        <v/>
      </c>
      <c r="G1361" s="1"/>
      <c r="H1361" s="1"/>
      <c r="I1361" s="20"/>
      <c r="J1361" s="1"/>
      <c r="K1361" s="16"/>
      <c r="L1361" s="16"/>
      <c r="M1361" s="17">
        <f>Table33[[#This Row],[Debet]]</f>
        <v>0</v>
      </c>
      <c r="T1361"/>
    </row>
    <row r="1362" spans="1:20" x14ac:dyDescent="0.25">
      <c r="A1362" s="11"/>
      <c r="B1362" s="1"/>
      <c r="C1362" s="13"/>
      <c r="D1362" s="23"/>
      <c r="E1362" s="23"/>
      <c r="F1362" s="14" t="str">
        <f>LEFT(Table33[[#This Row],[Account Description ]],5)</f>
        <v/>
      </c>
      <c r="G1362" s="1"/>
      <c r="H1362" s="1"/>
      <c r="I1362" s="20"/>
      <c r="J1362" s="1"/>
      <c r="K1362" s="16"/>
      <c r="L1362" s="16"/>
      <c r="M1362" s="17">
        <f>Table33[[#This Row],[Debet]]</f>
        <v>0</v>
      </c>
      <c r="T1362"/>
    </row>
    <row r="1363" spans="1:20" x14ac:dyDescent="0.25">
      <c r="A1363" s="11"/>
      <c r="B1363" s="1"/>
      <c r="C1363" s="13"/>
      <c r="D1363" s="23"/>
      <c r="E1363" s="23"/>
      <c r="F1363" s="14" t="str">
        <f>LEFT(Table33[[#This Row],[Account Description ]],5)</f>
        <v/>
      </c>
      <c r="G1363" s="1"/>
      <c r="H1363" s="1"/>
      <c r="I1363" s="20"/>
      <c r="J1363" s="1"/>
      <c r="K1363" s="16"/>
      <c r="L1363" s="16"/>
      <c r="M1363" s="17">
        <f>Table33[[#This Row],[Debet]]</f>
        <v>0</v>
      </c>
      <c r="T1363"/>
    </row>
    <row r="1364" spans="1:20" x14ac:dyDescent="0.25">
      <c r="A1364" s="11"/>
      <c r="B1364" s="1"/>
      <c r="C1364" s="13"/>
      <c r="D1364" s="23"/>
      <c r="E1364" s="23"/>
      <c r="F1364" s="14" t="str">
        <f>LEFT(Table33[[#This Row],[Account Description ]],5)</f>
        <v/>
      </c>
      <c r="G1364" s="1"/>
      <c r="H1364" s="1"/>
      <c r="I1364" s="20"/>
      <c r="J1364" s="1"/>
      <c r="K1364" s="16"/>
      <c r="L1364" s="16"/>
      <c r="M1364" s="17">
        <f>Table33[[#This Row],[Debet]]</f>
        <v>0</v>
      </c>
      <c r="T1364"/>
    </row>
    <row r="1365" spans="1:20" x14ac:dyDescent="0.25">
      <c r="A1365" s="11"/>
      <c r="B1365" s="1"/>
      <c r="C1365" s="13"/>
      <c r="D1365" s="23"/>
      <c r="E1365" s="23"/>
      <c r="F1365" s="14" t="str">
        <f>LEFT(Table33[[#This Row],[Account Description ]],5)</f>
        <v/>
      </c>
      <c r="G1365" s="1"/>
      <c r="H1365" s="1"/>
      <c r="I1365" s="20"/>
      <c r="J1365" s="1"/>
      <c r="K1365" s="16"/>
      <c r="L1365" s="16"/>
      <c r="M1365" s="17">
        <f>Table33[[#This Row],[Debet]]</f>
        <v>0</v>
      </c>
      <c r="T1365"/>
    </row>
    <row r="1366" spans="1:20" x14ac:dyDescent="0.25">
      <c r="A1366" s="11"/>
      <c r="B1366" s="1"/>
      <c r="C1366" s="13"/>
      <c r="D1366" s="23"/>
      <c r="E1366" s="23"/>
      <c r="F1366" s="14" t="str">
        <f>LEFT(Table33[[#This Row],[Account Description ]],5)</f>
        <v/>
      </c>
      <c r="G1366" s="1"/>
      <c r="H1366" s="1"/>
      <c r="I1366" s="20"/>
      <c r="J1366" s="1"/>
      <c r="K1366" s="16"/>
      <c r="L1366" s="16"/>
      <c r="M1366" s="17">
        <f>Table33[[#This Row],[Debet]]</f>
        <v>0</v>
      </c>
      <c r="T1366"/>
    </row>
    <row r="1367" spans="1:20" x14ac:dyDescent="0.25">
      <c r="A1367" s="11"/>
      <c r="B1367" s="1"/>
      <c r="C1367" s="13"/>
      <c r="D1367" s="23"/>
      <c r="E1367" s="23"/>
      <c r="F1367" s="14" t="str">
        <f>LEFT(Table33[[#This Row],[Account Description ]],5)</f>
        <v/>
      </c>
      <c r="G1367" s="1"/>
      <c r="H1367" s="1"/>
      <c r="I1367" s="20"/>
      <c r="J1367" s="1"/>
      <c r="K1367" s="16"/>
      <c r="L1367" s="16"/>
      <c r="M1367" s="17">
        <f>Table33[[#This Row],[Debet]]</f>
        <v>0</v>
      </c>
      <c r="T1367"/>
    </row>
    <row r="1368" spans="1:20" x14ac:dyDescent="0.25">
      <c r="A1368" s="11"/>
      <c r="B1368" s="1"/>
      <c r="C1368" s="13"/>
      <c r="D1368" s="23"/>
      <c r="E1368" s="23"/>
      <c r="F1368" s="14" t="str">
        <f>LEFT(Table33[[#This Row],[Account Description ]],5)</f>
        <v/>
      </c>
      <c r="G1368" s="1"/>
      <c r="H1368" s="1"/>
      <c r="I1368" s="20"/>
      <c r="J1368" s="1"/>
      <c r="K1368" s="16"/>
      <c r="L1368" s="16"/>
      <c r="M1368" s="17">
        <f>Table33[[#This Row],[Debet]]</f>
        <v>0</v>
      </c>
      <c r="T1368"/>
    </row>
    <row r="1369" spans="1:20" x14ac:dyDescent="0.25">
      <c r="A1369" s="11"/>
      <c r="B1369" s="1"/>
      <c r="C1369" s="13"/>
      <c r="D1369" s="23"/>
      <c r="E1369" s="23"/>
      <c r="F1369" s="14" t="str">
        <f>LEFT(Table33[[#This Row],[Account Description ]],5)</f>
        <v/>
      </c>
      <c r="G1369" s="1"/>
      <c r="H1369" s="1"/>
      <c r="I1369" s="20"/>
      <c r="J1369" s="1"/>
      <c r="K1369" s="16"/>
      <c r="L1369" s="16"/>
      <c r="M1369" s="17">
        <f>Table33[[#This Row],[Debet]]</f>
        <v>0</v>
      </c>
      <c r="T1369"/>
    </row>
    <row r="1370" spans="1:20" x14ac:dyDescent="0.25">
      <c r="A1370" s="11"/>
      <c r="B1370" s="1"/>
      <c r="C1370" s="13"/>
      <c r="D1370" s="23"/>
      <c r="E1370" s="23"/>
      <c r="F1370" s="14" t="str">
        <f>LEFT(Table33[[#This Row],[Account Description ]],5)</f>
        <v/>
      </c>
      <c r="G1370" s="1"/>
      <c r="H1370" s="1"/>
      <c r="I1370" s="20"/>
      <c r="J1370" s="1"/>
      <c r="K1370" s="16"/>
      <c r="L1370" s="16"/>
      <c r="M1370" s="17">
        <f>Table33[[#This Row],[Debet]]</f>
        <v>0</v>
      </c>
      <c r="T1370"/>
    </row>
    <row r="1371" spans="1:20" x14ac:dyDescent="0.25">
      <c r="A1371" s="11"/>
      <c r="B1371" s="1"/>
      <c r="C1371" s="13"/>
      <c r="D1371" s="23"/>
      <c r="E1371" s="23"/>
      <c r="F1371" s="14" t="str">
        <f>LEFT(Table33[[#This Row],[Account Description ]],5)</f>
        <v/>
      </c>
      <c r="G1371" s="1"/>
      <c r="H1371" s="1"/>
      <c r="I1371" s="20"/>
      <c r="J1371" s="1"/>
      <c r="K1371" s="16"/>
      <c r="L1371" s="16"/>
      <c r="M1371" s="17">
        <f>Table33[[#This Row],[Debet]]</f>
        <v>0</v>
      </c>
      <c r="T1371"/>
    </row>
    <row r="1372" spans="1:20" x14ac:dyDescent="0.25">
      <c r="A1372" s="11"/>
      <c r="B1372" s="1"/>
      <c r="C1372" s="13"/>
      <c r="D1372" s="23"/>
      <c r="E1372" s="23"/>
      <c r="F1372" s="14" t="str">
        <f>LEFT(Table33[[#This Row],[Account Description ]],5)</f>
        <v/>
      </c>
      <c r="G1372" s="1"/>
      <c r="H1372" s="1"/>
      <c r="I1372" s="20"/>
      <c r="J1372" s="1"/>
      <c r="K1372" s="16"/>
      <c r="L1372" s="16"/>
      <c r="M1372" s="17">
        <f>Table33[[#This Row],[Debet]]</f>
        <v>0</v>
      </c>
      <c r="T1372"/>
    </row>
    <row r="1373" spans="1:20" x14ac:dyDescent="0.25">
      <c r="A1373" s="11"/>
      <c r="B1373" s="1"/>
      <c r="C1373" s="13"/>
      <c r="D1373" s="23"/>
      <c r="E1373" s="23"/>
      <c r="F1373" s="14" t="str">
        <f>LEFT(Table33[[#This Row],[Account Description ]],5)</f>
        <v/>
      </c>
      <c r="G1373" s="1"/>
      <c r="H1373" s="1"/>
      <c r="I1373" s="20"/>
      <c r="J1373" s="1"/>
      <c r="K1373" s="16"/>
      <c r="L1373" s="16"/>
      <c r="M1373" s="17">
        <f>Table33[[#This Row],[Debet]]</f>
        <v>0</v>
      </c>
      <c r="T1373"/>
    </row>
    <row r="1374" spans="1:20" x14ac:dyDescent="0.25">
      <c r="A1374" s="11"/>
      <c r="B1374" s="1"/>
      <c r="C1374" s="13"/>
      <c r="D1374" s="23"/>
      <c r="E1374" s="23"/>
      <c r="F1374" s="14" t="str">
        <f>LEFT(Table33[[#This Row],[Account Description ]],5)</f>
        <v/>
      </c>
      <c r="G1374" s="1"/>
      <c r="H1374" s="1"/>
      <c r="I1374" s="20"/>
      <c r="J1374" s="1"/>
      <c r="K1374" s="16"/>
      <c r="L1374" s="16"/>
      <c r="M1374" s="17">
        <f>Table33[[#This Row],[Debet]]</f>
        <v>0</v>
      </c>
      <c r="T1374"/>
    </row>
    <row r="1375" spans="1:20" x14ac:dyDescent="0.25">
      <c r="A1375" s="11"/>
      <c r="B1375" s="1"/>
      <c r="C1375" s="13"/>
      <c r="D1375" s="23"/>
      <c r="E1375" s="23"/>
      <c r="F1375" s="14" t="str">
        <f>LEFT(Table33[[#This Row],[Account Description ]],5)</f>
        <v/>
      </c>
      <c r="G1375" s="1"/>
      <c r="H1375" s="1"/>
      <c r="I1375" s="20"/>
      <c r="J1375" s="1"/>
      <c r="K1375" s="16"/>
      <c r="L1375" s="16"/>
      <c r="M1375" s="17">
        <f>Table33[[#This Row],[Debet]]</f>
        <v>0</v>
      </c>
      <c r="T1375"/>
    </row>
    <row r="1376" spans="1:20" x14ac:dyDescent="0.25">
      <c r="A1376" s="11"/>
      <c r="B1376" s="1"/>
      <c r="C1376" s="13"/>
      <c r="D1376" s="23"/>
      <c r="E1376" s="23"/>
      <c r="F1376" s="14" t="str">
        <f>LEFT(Table33[[#This Row],[Account Description ]],5)</f>
        <v/>
      </c>
      <c r="G1376" s="1"/>
      <c r="H1376" s="1"/>
      <c r="I1376" s="20"/>
      <c r="J1376" s="1"/>
      <c r="K1376" s="16"/>
      <c r="L1376" s="16"/>
      <c r="M1376" s="17">
        <f>Table33[[#This Row],[Debet]]</f>
        <v>0</v>
      </c>
      <c r="T1376"/>
    </row>
    <row r="1377" spans="1:20" x14ac:dyDescent="0.25">
      <c r="A1377" s="11"/>
      <c r="B1377" s="1"/>
      <c r="C1377" s="13"/>
      <c r="D1377" s="23"/>
      <c r="E1377" s="23"/>
      <c r="F1377" s="14" t="str">
        <f>LEFT(Table33[[#This Row],[Account Description ]],5)</f>
        <v/>
      </c>
      <c r="G1377" s="1"/>
      <c r="H1377" s="1"/>
      <c r="I1377" s="20"/>
      <c r="J1377" s="1"/>
      <c r="K1377" s="16"/>
      <c r="L1377" s="16"/>
      <c r="M1377" s="17">
        <f>Table33[[#This Row],[Debet]]</f>
        <v>0</v>
      </c>
      <c r="T1377"/>
    </row>
    <row r="1378" spans="1:20" x14ac:dyDescent="0.25">
      <c r="A1378" s="11"/>
      <c r="B1378" s="1"/>
      <c r="C1378" s="13"/>
      <c r="D1378" s="23"/>
      <c r="E1378" s="23"/>
      <c r="F1378" s="14" t="str">
        <f>LEFT(Table33[[#This Row],[Account Description ]],5)</f>
        <v/>
      </c>
      <c r="G1378" s="1"/>
      <c r="H1378" s="1"/>
      <c r="I1378" s="20"/>
      <c r="J1378" s="1"/>
      <c r="K1378" s="16"/>
      <c r="L1378" s="16"/>
      <c r="M1378" s="17">
        <f>Table33[[#This Row],[Debet]]</f>
        <v>0</v>
      </c>
      <c r="T1378"/>
    </row>
    <row r="1379" spans="1:20" x14ac:dyDescent="0.25">
      <c r="A1379" s="11"/>
      <c r="B1379" s="1"/>
      <c r="C1379" s="13"/>
      <c r="D1379" s="23"/>
      <c r="E1379" s="23"/>
      <c r="F1379" s="14" t="str">
        <f>LEFT(Table33[[#This Row],[Account Description ]],5)</f>
        <v/>
      </c>
      <c r="G1379" s="1"/>
      <c r="H1379" s="1"/>
      <c r="I1379" s="20"/>
      <c r="J1379" s="1"/>
      <c r="K1379" s="16"/>
      <c r="L1379" s="16"/>
      <c r="M1379" s="17">
        <f>Table33[[#This Row],[Debet]]</f>
        <v>0</v>
      </c>
      <c r="T1379"/>
    </row>
    <row r="1380" spans="1:20" x14ac:dyDescent="0.25">
      <c r="A1380" s="11"/>
      <c r="B1380" s="1"/>
      <c r="C1380" s="13"/>
      <c r="D1380" s="23"/>
      <c r="E1380" s="23"/>
      <c r="F1380" s="14" t="str">
        <f>LEFT(Table33[[#This Row],[Account Description ]],5)</f>
        <v/>
      </c>
      <c r="G1380" s="1"/>
      <c r="H1380" s="1"/>
      <c r="I1380" s="20"/>
      <c r="J1380" s="1"/>
      <c r="K1380" s="16"/>
      <c r="L1380" s="16"/>
      <c r="M1380" s="17">
        <f>Table33[[#This Row],[Debet]]</f>
        <v>0</v>
      </c>
      <c r="T1380"/>
    </row>
    <row r="1381" spans="1:20" x14ac:dyDescent="0.25">
      <c r="A1381" s="11"/>
      <c r="B1381" s="1"/>
      <c r="C1381" s="13"/>
      <c r="D1381" s="23"/>
      <c r="E1381" s="23"/>
      <c r="F1381" s="14" t="str">
        <f>LEFT(Table33[[#This Row],[Account Description ]],5)</f>
        <v/>
      </c>
      <c r="G1381" s="1"/>
      <c r="H1381" s="1"/>
      <c r="I1381" s="20"/>
      <c r="J1381" s="1"/>
      <c r="K1381" s="16"/>
      <c r="L1381" s="16"/>
      <c r="M1381" s="17">
        <f>Table33[[#This Row],[Debet]]</f>
        <v>0</v>
      </c>
      <c r="T1381"/>
    </row>
    <row r="1382" spans="1:20" x14ac:dyDescent="0.25">
      <c r="A1382" s="11"/>
      <c r="B1382" s="1"/>
      <c r="C1382" s="13"/>
      <c r="D1382" s="23"/>
      <c r="E1382" s="23"/>
      <c r="F1382" s="14" t="str">
        <f>LEFT(Table33[[#This Row],[Account Description ]],5)</f>
        <v/>
      </c>
      <c r="G1382" s="1"/>
      <c r="H1382" s="1"/>
      <c r="I1382" s="20"/>
      <c r="J1382" s="1"/>
      <c r="K1382" s="16"/>
      <c r="L1382" s="16"/>
      <c r="M1382" s="17">
        <f>Table33[[#This Row],[Debet]]</f>
        <v>0</v>
      </c>
      <c r="T1382"/>
    </row>
    <row r="1383" spans="1:20" x14ac:dyDescent="0.25">
      <c r="A1383" s="11"/>
      <c r="B1383" s="1"/>
      <c r="C1383" s="13"/>
      <c r="D1383" s="23"/>
      <c r="E1383" s="23"/>
      <c r="F1383" s="14" t="str">
        <f>LEFT(Table33[[#This Row],[Account Description ]],5)</f>
        <v/>
      </c>
      <c r="G1383" s="1"/>
      <c r="H1383" s="1"/>
      <c r="I1383" s="20"/>
      <c r="J1383" s="1"/>
      <c r="K1383" s="16"/>
      <c r="L1383" s="16"/>
      <c r="M1383" s="17">
        <f>Table33[[#This Row],[Debet]]</f>
        <v>0</v>
      </c>
      <c r="T1383"/>
    </row>
    <row r="1384" spans="1:20" x14ac:dyDescent="0.25">
      <c r="A1384" s="11"/>
      <c r="B1384" s="1"/>
      <c r="C1384" s="13"/>
      <c r="D1384" s="23"/>
      <c r="E1384" s="23"/>
      <c r="F1384" s="14" t="str">
        <f>LEFT(Table33[[#This Row],[Account Description ]],5)</f>
        <v/>
      </c>
      <c r="G1384" s="1"/>
      <c r="H1384" s="1"/>
      <c r="I1384" s="20"/>
      <c r="J1384" s="1"/>
      <c r="K1384" s="16"/>
      <c r="L1384" s="16"/>
      <c r="M1384" s="17">
        <f>Table33[[#This Row],[Debet]]</f>
        <v>0</v>
      </c>
      <c r="T1384"/>
    </row>
    <row r="1385" spans="1:20" x14ac:dyDescent="0.25">
      <c r="A1385" s="11"/>
      <c r="B1385" s="1"/>
      <c r="C1385" s="13"/>
      <c r="D1385" s="23"/>
      <c r="E1385" s="23"/>
      <c r="F1385" s="14" t="str">
        <f>LEFT(Table33[[#This Row],[Account Description ]],5)</f>
        <v/>
      </c>
      <c r="G1385" s="1"/>
      <c r="H1385" s="1"/>
      <c r="I1385" s="20"/>
      <c r="J1385" s="1"/>
      <c r="K1385" s="16"/>
      <c r="L1385" s="16"/>
      <c r="M1385" s="17">
        <f>Table33[[#This Row],[Debet]]</f>
        <v>0</v>
      </c>
      <c r="T1385"/>
    </row>
    <row r="1386" spans="1:20" x14ac:dyDescent="0.25">
      <c r="A1386" s="11"/>
      <c r="B1386" s="1"/>
      <c r="C1386" s="13"/>
      <c r="D1386" s="23"/>
      <c r="E1386" s="23"/>
      <c r="F1386" s="14" t="str">
        <f>LEFT(Table33[[#This Row],[Account Description ]],5)</f>
        <v/>
      </c>
      <c r="G1386" s="1"/>
      <c r="H1386" s="1"/>
      <c r="I1386" s="20"/>
      <c r="J1386" s="1"/>
      <c r="K1386" s="16"/>
      <c r="L1386" s="16"/>
      <c r="M1386" s="17">
        <f>Table33[[#This Row],[Debet]]</f>
        <v>0</v>
      </c>
      <c r="T1386"/>
    </row>
    <row r="1387" spans="1:20" x14ac:dyDescent="0.25">
      <c r="A1387" s="11"/>
      <c r="B1387" s="1"/>
      <c r="C1387" s="13"/>
      <c r="D1387" s="23"/>
      <c r="E1387" s="23"/>
      <c r="F1387" s="14" t="str">
        <f>LEFT(Table33[[#This Row],[Account Description ]],5)</f>
        <v/>
      </c>
      <c r="G1387" s="1"/>
      <c r="H1387" s="1"/>
      <c r="I1387" s="20"/>
      <c r="J1387" s="1"/>
      <c r="K1387" s="16"/>
      <c r="L1387" s="16"/>
      <c r="M1387" s="17">
        <f>Table33[[#This Row],[Debet]]</f>
        <v>0</v>
      </c>
      <c r="T1387"/>
    </row>
    <row r="1388" spans="1:20" x14ac:dyDescent="0.25">
      <c r="A1388" s="11"/>
      <c r="B1388" s="1"/>
      <c r="C1388" s="13"/>
      <c r="D1388" s="23"/>
      <c r="E1388" s="23"/>
      <c r="F1388" s="14" t="str">
        <f>LEFT(Table33[[#This Row],[Account Description ]],5)</f>
        <v/>
      </c>
      <c r="G1388" s="1"/>
      <c r="H1388" s="1"/>
      <c r="I1388" s="20"/>
      <c r="J1388" s="1"/>
      <c r="K1388" s="16"/>
      <c r="L1388" s="16"/>
      <c r="M1388" s="17">
        <f>Table33[[#This Row],[Debet]]</f>
        <v>0</v>
      </c>
      <c r="T1388"/>
    </row>
    <row r="1389" spans="1:20" x14ac:dyDescent="0.25">
      <c r="A1389" s="11"/>
      <c r="B1389" s="1"/>
      <c r="C1389" s="13"/>
      <c r="D1389" s="23"/>
      <c r="E1389" s="23"/>
      <c r="F1389" s="14" t="str">
        <f>LEFT(Table33[[#This Row],[Account Description ]],5)</f>
        <v/>
      </c>
      <c r="G1389" s="1"/>
      <c r="H1389" s="1"/>
      <c r="I1389" s="20"/>
      <c r="J1389" s="1"/>
      <c r="K1389" s="16"/>
      <c r="L1389" s="16"/>
      <c r="M1389" s="17">
        <f>Table33[[#This Row],[Debet]]</f>
        <v>0</v>
      </c>
      <c r="T1389"/>
    </row>
    <row r="1390" spans="1:20" x14ac:dyDescent="0.25">
      <c r="A1390" s="11"/>
      <c r="B1390" s="1"/>
      <c r="C1390" s="13"/>
      <c r="D1390" s="23"/>
      <c r="E1390" s="23"/>
      <c r="F1390" s="14" t="str">
        <f>LEFT(Table33[[#This Row],[Account Description ]],5)</f>
        <v/>
      </c>
      <c r="G1390" s="1"/>
      <c r="H1390" s="1"/>
      <c r="I1390" s="20"/>
      <c r="J1390" s="1"/>
      <c r="K1390" s="16"/>
      <c r="L1390" s="16"/>
      <c r="M1390" s="17">
        <f>Table33[[#This Row],[Debet]]</f>
        <v>0</v>
      </c>
      <c r="T1390"/>
    </row>
    <row r="1391" spans="1:20" x14ac:dyDescent="0.25">
      <c r="A1391" s="11"/>
      <c r="B1391" s="1"/>
      <c r="C1391" s="13"/>
      <c r="D1391" s="23"/>
      <c r="E1391" s="23"/>
      <c r="F1391" s="14" t="str">
        <f>LEFT(Table33[[#This Row],[Account Description ]],5)</f>
        <v/>
      </c>
      <c r="G1391" s="1"/>
      <c r="H1391" s="1"/>
      <c r="I1391" s="20"/>
      <c r="J1391" s="1"/>
      <c r="K1391" s="16"/>
      <c r="L1391" s="16"/>
      <c r="M1391" s="17">
        <f>Table33[[#This Row],[Debet]]</f>
        <v>0</v>
      </c>
      <c r="T1391"/>
    </row>
    <row r="1392" spans="1:20" x14ac:dyDescent="0.25">
      <c r="A1392" s="11"/>
      <c r="B1392" s="1"/>
      <c r="C1392" s="13"/>
      <c r="D1392" s="23"/>
      <c r="E1392" s="23"/>
      <c r="F1392" s="14" t="str">
        <f>LEFT(Table33[[#This Row],[Account Description ]],5)</f>
        <v/>
      </c>
      <c r="G1392" s="1"/>
      <c r="H1392" s="1"/>
      <c r="I1392" s="20"/>
      <c r="J1392" s="1"/>
      <c r="K1392" s="16"/>
      <c r="L1392" s="16"/>
      <c r="M1392" s="17">
        <f>Table33[[#This Row],[Debet]]</f>
        <v>0</v>
      </c>
      <c r="T1392"/>
    </row>
    <row r="1393" spans="1:20" x14ac:dyDescent="0.25">
      <c r="A1393" s="11"/>
      <c r="B1393" s="1"/>
      <c r="C1393" s="13"/>
      <c r="D1393" s="23"/>
      <c r="E1393" s="23"/>
      <c r="F1393" s="14" t="str">
        <f>LEFT(Table33[[#This Row],[Account Description ]],5)</f>
        <v/>
      </c>
      <c r="G1393" s="1"/>
      <c r="H1393" s="1"/>
      <c r="I1393" s="20"/>
      <c r="J1393" s="1"/>
      <c r="K1393" s="16"/>
      <c r="L1393" s="16"/>
      <c r="M1393" s="17">
        <f>Table33[[#This Row],[Debet]]</f>
        <v>0</v>
      </c>
      <c r="T1393"/>
    </row>
    <row r="1394" spans="1:20" x14ac:dyDescent="0.25">
      <c r="A1394" s="11"/>
      <c r="B1394" s="1"/>
      <c r="C1394" s="13"/>
      <c r="D1394" s="23"/>
      <c r="E1394" s="23"/>
      <c r="F1394" s="14" t="str">
        <f>LEFT(Table33[[#This Row],[Account Description ]],5)</f>
        <v/>
      </c>
      <c r="G1394" s="1"/>
      <c r="H1394" s="1"/>
      <c r="I1394" s="20"/>
      <c r="J1394" s="1"/>
      <c r="K1394" s="16"/>
      <c r="L1394" s="16"/>
      <c r="M1394" s="17">
        <f>Table33[[#This Row],[Debet]]</f>
        <v>0</v>
      </c>
      <c r="T1394"/>
    </row>
    <row r="1395" spans="1:20" x14ac:dyDescent="0.25">
      <c r="A1395" s="11"/>
      <c r="B1395" s="1"/>
      <c r="C1395" s="13"/>
      <c r="D1395" s="23"/>
      <c r="E1395" s="23"/>
      <c r="F1395" s="14" t="str">
        <f>LEFT(Table33[[#This Row],[Account Description ]],5)</f>
        <v/>
      </c>
      <c r="G1395" s="1"/>
      <c r="H1395" s="1"/>
      <c r="I1395" s="20"/>
      <c r="J1395" s="1"/>
      <c r="K1395" s="16"/>
      <c r="L1395" s="16"/>
      <c r="M1395" s="17">
        <f>Table33[[#This Row],[Debet]]</f>
        <v>0</v>
      </c>
      <c r="T1395"/>
    </row>
    <row r="1396" spans="1:20" x14ac:dyDescent="0.25">
      <c r="A1396" s="11"/>
      <c r="B1396" s="1"/>
      <c r="C1396" s="13"/>
      <c r="D1396" s="23"/>
      <c r="E1396" s="23"/>
      <c r="F1396" s="14" t="str">
        <f>LEFT(Table33[[#This Row],[Account Description ]],5)</f>
        <v/>
      </c>
      <c r="G1396" s="1"/>
      <c r="H1396" s="1"/>
      <c r="I1396" s="20"/>
      <c r="J1396" s="1"/>
      <c r="K1396" s="16"/>
      <c r="L1396" s="16"/>
      <c r="M1396" s="17">
        <f>Table33[[#This Row],[Debet]]</f>
        <v>0</v>
      </c>
      <c r="T1396"/>
    </row>
    <row r="1397" spans="1:20" x14ac:dyDescent="0.25">
      <c r="A1397" s="11"/>
      <c r="B1397" s="1"/>
      <c r="C1397" s="13"/>
      <c r="D1397" s="23"/>
      <c r="E1397" s="23"/>
      <c r="F1397" s="14" t="str">
        <f>LEFT(Table33[[#This Row],[Account Description ]],5)</f>
        <v/>
      </c>
      <c r="G1397" s="1"/>
      <c r="H1397" s="1"/>
      <c r="I1397" s="20"/>
      <c r="J1397" s="1"/>
      <c r="K1397" s="16"/>
      <c r="L1397" s="16"/>
      <c r="M1397" s="17">
        <f>Table33[[#This Row],[Debet]]</f>
        <v>0</v>
      </c>
      <c r="T1397"/>
    </row>
    <row r="1398" spans="1:20" x14ac:dyDescent="0.25">
      <c r="A1398" s="11"/>
      <c r="B1398" s="1"/>
      <c r="C1398" s="13"/>
      <c r="D1398" s="23"/>
      <c r="E1398" s="23"/>
      <c r="F1398" s="14" t="str">
        <f>LEFT(Table33[[#This Row],[Account Description ]],5)</f>
        <v/>
      </c>
      <c r="G1398" s="1"/>
      <c r="H1398" s="1"/>
      <c r="I1398" s="20"/>
      <c r="J1398" s="1"/>
      <c r="K1398" s="16"/>
      <c r="L1398" s="16"/>
      <c r="M1398" s="17">
        <f>Table33[[#This Row],[Debet]]</f>
        <v>0</v>
      </c>
      <c r="T1398"/>
    </row>
    <row r="1399" spans="1:20" x14ac:dyDescent="0.25">
      <c r="A1399" s="11"/>
      <c r="B1399" s="1"/>
      <c r="C1399" s="13"/>
      <c r="D1399" s="23"/>
      <c r="E1399" s="23"/>
      <c r="F1399" s="14" t="str">
        <f>LEFT(Table33[[#This Row],[Account Description ]],5)</f>
        <v/>
      </c>
      <c r="G1399" s="1"/>
      <c r="H1399" s="1"/>
      <c r="I1399" s="20"/>
      <c r="J1399" s="1"/>
      <c r="K1399" s="16"/>
      <c r="L1399" s="16"/>
      <c r="M1399" s="17">
        <f>Table33[[#This Row],[Debet]]</f>
        <v>0</v>
      </c>
      <c r="T1399"/>
    </row>
    <row r="1400" spans="1:20" x14ac:dyDescent="0.25">
      <c r="A1400" s="11"/>
      <c r="B1400" s="1"/>
      <c r="C1400" s="13"/>
      <c r="D1400" s="23"/>
      <c r="E1400" s="23"/>
      <c r="F1400" s="14" t="str">
        <f>LEFT(Table33[[#This Row],[Account Description ]],5)</f>
        <v/>
      </c>
      <c r="G1400" s="1"/>
      <c r="H1400" s="1"/>
      <c r="I1400" s="20"/>
      <c r="J1400" s="1"/>
      <c r="K1400" s="16"/>
      <c r="L1400" s="16"/>
      <c r="M1400" s="17">
        <f>Table33[[#This Row],[Debet]]</f>
        <v>0</v>
      </c>
      <c r="T1400"/>
    </row>
    <row r="1401" spans="1:20" x14ac:dyDescent="0.25">
      <c r="A1401" s="11"/>
      <c r="B1401" s="1"/>
      <c r="C1401" s="13"/>
      <c r="D1401" s="23"/>
      <c r="E1401" s="23"/>
      <c r="F1401" s="14" t="str">
        <f>LEFT(Table33[[#This Row],[Account Description ]],5)</f>
        <v/>
      </c>
      <c r="G1401" s="1"/>
      <c r="H1401" s="1"/>
      <c r="I1401" s="20"/>
      <c r="J1401" s="1"/>
      <c r="K1401" s="16"/>
      <c r="L1401" s="16"/>
      <c r="M1401" s="17">
        <f>Table33[[#This Row],[Debet]]</f>
        <v>0</v>
      </c>
      <c r="T1401"/>
    </row>
    <row r="1402" spans="1:20" x14ac:dyDescent="0.25">
      <c r="A1402" s="11"/>
      <c r="B1402" s="1"/>
      <c r="C1402" s="13"/>
      <c r="D1402" s="23"/>
      <c r="E1402" s="23"/>
      <c r="F1402" s="14" t="str">
        <f>LEFT(Table33[[#This Row],[Account Description ]],5)</f>
        <v/>
      </c>
      <c r="G1402" s="1"/>
      <c r="H1402" s="1"/>
      <c r="I1402" s="20"/>
      <c r="J1402" s="1"/>
      <c r="K1402" s="16"/>
      <c r="L1402" s="16"/>
      <c r="M1402" s="17">
        <f>Table33[[#This Row],[Debet]]</f>
        <v>0</v>
      </c>
      <c r="T1402"/>
    </row>
    <row r="1403" spans="1:20" x14ac:dyDescent="0.25">
      <c r="A1403" s="11"/>
      <c r="B1403" s="1"/>
      <c r="C1403" s="13"/>
      <c r="D1403" s="23"/>
      <c r="E1403" s="23"/>
      <c r="F1403" s="14" t="str">
        <f>LEFT(Table33[[#This Row],[Account Description ]],5)</f>
        <v/>
      </c>
      <c r="G1403" s="1"/>
      <c r="H1403" s="1"/>
      <c r="I1403" s="20"/>
      <c r="J1403" s="1"/>
      <c r="K1403" s="16"/>
      <c r="L1403" s="16"/>
      <c r="M1403" s="17">
        <f>Table33[[#This Row],[Debet]]</f>
        <v>0</v>
      </c>
      <c r="T1403"/>
    </row>
    <row r="1404" spans="1:20" x14ac:dyDescent="0.25">
      <c r="A1404" s="11"/>
      <c r="B1404" s="1"/>
      <c r="C1404" s="13"/>
      <c r="D1404" s="23"/>
      <c r="E1404" s="23"/>
      <c r="F1404" s="14" t="str">
        <f>LEFT(Table33[[#This Row],[Account Description ]],5)</f>
        <v/>
      </c>
      <c r="G1404" s="1"/>
      <c r="H1404" s="1"/>
      <c r="I1404" s="20"/>
      <c r="J1404" s="1"/>
      <c r="K1404" s="16"/>
      <c r="L1404" s="16"/>
      <c r="M1404" s="17">
        <f>Table33[[#This Row],[Debet]]</f>
        <v>0</v>
      </c>
      <c r="T1404"/>
    </row>
    <row r="1405" spans="1:20" x14ac:dyDescent="0.25">
      <c r="A1405" s="11"/>
      <c r="B1405" s="1"/>
      <c r="C1405" s="13"/>
      <c r="D1405" s="23"/>
      <c r="E1405" s="23"/>
      <c r="F1405" s="14" t="str">
        <f>LEFT(Table33[[#This Row],[Account Description ]],5)</f>
        <v/>
      </c>
      <c r="G1405" s="1"/>
      <c r="H1405" s="1"/>
      <c r="I1405" s="20"/>
      <c r="J1405" s="1"/>
      <c r="K1405" s="16"/>
      <c r="L1405" s="16"/>
      <c r="M1405" s="17">
        <f>Table33[[#This Row],[Debet]]</f>
        <v>0</v>
      </c>
      <c r="T1405"/>
    </row>
    <row r="1406" spans="1:20" x14ac:dyDescent="0.25">
      <c r="A1406" s="11"/>
      <c r="B1406" s="1"/>
      <c r="C1406" s="13"/>
      <c r="D1406" s="23"/>
      <c r="E1406" s="23"/>
      <c r="F1406" s="14" t="str">
        <f>LEFT(Table33[[#This Row],[Account Description ]],5)</f>
        <v/>
      </c>
      <c r="G1406" s="1"/>
      <c r="H1406" s="1"/>
      <c r="I1406" s="20"/>
      <c r="J1406" s="1"/>
      <c r="K1406" s="16"/>
      <c r="L1406" s="16"/>
      <c r="M1406" s="17">
        <f>Table33[[#This Row],[Debet]]</f>
        <v>0</v>
      </c>
      <c r="T1406"/>
    </row>
    <row r="1407" spans="1:20" x14ac:dyDescent="0.25">
      <c r="A1407" s="11"/>
      <c r="B1407" s="1"/>
      <c r="C1407" s="13"/>
      <c r="D1407" s="23"/>
      <c r="E1407" s="23"/>
      <c r="F1407" s="14" t="str">
        <f>LEFT(Table33[[#This Row],[Account Description ]],5)</f>
        <v/>
      </c>
      <c r="G1407" s="1"/>
      <c r="H1407" s="1"/>
      <c r="I1407" s="20"/>
      <c r="J1407" s="1"/>
      <c r="K1407" s="16"/>
      <c r="L1407" s="16"/>
      <c r="M1407" s="17">
        <f>Table33[[#This Row],[Debet]]</f>
        <v>0</v>
      </c>
      <c r="T1407"/>
    </row>
    <row r="1408" spans="1:20" x14ac:dyDescent="0.25">
      <c r="A1408" s="11"/>
      <c r="B1408" s="1"/>
      <c r="C1408" s="13"/>
      <c r="D1408" s="23"/>
      <c r="E1408" s="23"/>
      <c r="F1408" s="14" t="str">
        <f>LEFT(Table33[[#This Row],[Account Description ]],5)</f>
        <v/>
      </c>
      <c r="G1408" s="1"/>
      <c r="H1408" s="1"/>
      <c r="I1408" s="20"/>
      <c r="J1408" s="1"/>
      <c r="K1408" s="16"/>
      <c r="L1408" s="16"/>
      <c r="M1408" s="17">
        <f>Table33[[#This Row],[Debet]]</f>
        <v>0</v>
      </c>
      <c r="T1408"/>
    </row>
    <row r="1409" spans="1:20" x14ac:dyDescent="0.25">
      <c r="A1409" s="11"/>
      <c r="B1409" s="1"/>
      <c r="C1409" s="13"/>
      <c r="D1409" s="23"/>
      <c r="E1409" s="23"/>
      <c r="F1409" s="14" t="str">
        <f>LEFT(Table33[[#This Row],[Account Description ]],5)</f>
        <v/>
      </c>
      <c r="G1409" s="1"/>
      <c r="H1409" s="1"/>
      <c r="I1409" s="20"/>
      <c r="J1409" s="1"/>
      <c r="K1409" s="16"/>
      <c r="L1409" s="16"/>
      <c r="M1409" s="17">
        <f>Table33[[#This Row],[Debet]]</f>
        <v>0</v>
      </c>
      <c r="T1409"/>
    </row>
    <row r="1410" spans="1:20" x14ac:dyDescent="0.25">
      <c r="A1410" s="11"/>
      <c r="B1410" s="1"/>
      <c r="C1410" s="13"/>
      <c r="D1410" s="23"/>
      <c r="E1410" s="23"/>
      <c r="F1410" s="14" t="str">
        <f>LEFT(Table33[[#This Row],[Account Description ]],5)</f>
        <v/>
      </c>
      <c r="G1410" s="1"/>
      <c r="H1410" s="1"/>
      <c r="I1410" s="20"/>
      <c r="J1410" s="1"/>
      <c r="K1410" s="16"/>
      <c r="L1410" s="16"/>
      <c r="M1410" s="17">
        <f>Table33[[#This Row],[Debet]]</f>
        <v>0</v>
      </c>
      <c r="T1410"/>
    </row>
    <row r="1411" spans="1:20" x14ac:dyDescent="0.25">
      <c r="A1411" s="11"/>
      <c r="B1411" s="1"/>
      <c r="C1411" s="13"/>
      <c r="D1411" s="23"/>
      <c r="E1411" s="23"/>
      <c r="F1411" s="14" t="str">
        <f>LEFT(Table33[[#This Row],[Account Description ]],5)</f>
        <v/>
      </c>
      <c r="G1411" s="1"/>
      <c r="H1411" s="1"/>
      <c r="I1411" s="20"/>
      <c r="J1411" s="1"/>
      <c r="K1411" s="16"/>
      <c r="L1411" s="16"/>
      <c r="M1411" s="17">
        <f>Table33[[#This Row],[Debet]]</f>
        <v>0</v>
      </c>
      <c r="T1411"/>
    </row>
    <row r="1412" spans="1:20" x14ac:dyDescent="0.25">
      <c r="A1412" s="11"/>
      <c r="B1412" s="1"/>
      <c r="C1412" s="13"/>
      <c r="D1412" s="23"/>
      <c r="E1412" s="23"/>
      <c r="F1412" s="14" t="str">
        <f>LEFT(Table33[[#This Row],[Account Description ]],5)</f>
        <v/>
      </c>
      <c r="G1412" s="1"/>
      <c r="H1412" s="1"/>
      <c r="I1412" s="20"/>
      <c r="J1412" s="1"/>
      <c r="K1412" s="16"/>
      <c r="L1412" s="16"/>
      <c r="M1412" s="17">
        <f>Table33[[#This Row],[Debet]]</f>
        <v>0</v>
      </c>
      <c r="T1412"/>
    </row>
    <row r="1413" spans="1:20" x14ac:dyDescent="0.25">
      <c r="A1413" s="11"/>
      <c r="B1413" s="1"/>
      <c r="C1413" s="13"/>
      <c r="D1413" s="23"/>
      <c r="E1413" s="23"/>
      <c r="F1413" s="14" t="str">
        <f>LEFT(Table33[[#This Row],[Account Description ]],5)</f>
        <v/>
      </c>
      <c r="G1413" s="1"/>
      <c r="H1413" s="1"/>
      <c r="I1413" s="20"/>
      <c r="J1413" s="1"/>
      <c r="K1413" s="16"/>
      <c r="L1413" s="16"/>
      <c r="M1413" s="17">
        <f>Table33[[#This Row],[Debet]]</f>
        <v>0</v>
      </c>
      <c r="T1413"/>
    </row>
    <row r="1414" spans="1:20" x14ac:dyDescent="0.25">
      <c r="A1414" s="11"/>
      <c r="B1414" s="1"/>
      <c r="C1414" s="13"/>
      <c r="D1414" s="23"/>
      <c r="E1414" s="23"/>
      <c r="F1414" s="14" t="str">
        <f>LEFT(Table33[[#This Row],[Account Description ]],5)</f>
        <v/>
      </c>
      <c r="G1414" s="1"/>
      <c r="H1414" s="1"/>
      <c r="I1414" s="20"/>
      <c r="J1414" s="1"/>
      <c r="K1414" s="16"/>
      <c r="L1414" s="16"/>
      <c r="M1414" s="17">
        <f>Table33[[#This Row],[Debet]]</f>
        <v>0</v>
      </c>
      <c r="T1414"/>
    </row>
    <row r="1415" spans="1:20" x14ac:dyDescent="0.25">
      <c r="A1415" s="11"/>
      <c r="B1415" s="1"/>
      <c r="C1415" s="13"/>
      <c r="D1415" s="23"/>
      <c r="E1415" s="23"/>
      <c r="F1415" s="14" t="str">
        <f>LEFT(Table33[[#This Row],[Account Description ]],5)</f>
        <v/>
      </c>
      <c r="G1415" s="1"/>
      <c r="H1415" s="1"/>
      <c r="I1415" s="20"/>
      <c r="J1415" s="1"/>
      <c r="K1415" s="16"/>
      <c r="L1415" s="16"/>
      <c r="M1415" s="17">
        <f>Table33[[#This Row],[Debet]]</f>
        <v>0</v>
      </c>
      <c r="T1415"/>
    </row>
    <row r="1416" spans="1:20" x14ac:dyDescent="0.25">
      <c r="A1416" s="11"/>
      <c r="B1416" s="1"/>
      <c r="C1416" s="13"/>
      <c r="D1416" s="23"/>
      <c r="E1416" s="23"/>
      <c r="F1416" s="14" t="str">
        <f>LEFT(Table33[[#This Row],[Account Description ]],5)</f>
        <v/>
      </c>
      <c r="G1416" s="1"/>
      <c r="H1416" s="1"/>
      <c r="I1416" s="20"/>
      <c r="J1416" s="1"/>
      <c r="K1416" s="16"/>
      <c r="L1416" s="16"/>
      <c r="M1416" s="17">
        <f>Table33[[#This Row],[Debet]]</f>
        <v>0</v>
      </c>
      <c r="T1416"/>
    </row>
    <row r="1417" spans="1:20" x14ac:dyDescent="0.25">
      <c r="A1417" s="11"/>
      <c r="B1417" s="1"/>
      <c r="C1417" s="13"/>
      <c r="D1417" s="23"/>
      <c r="E1417" s="23"/>
      <c r="F1417" s="14" t="str">
        <f>LEFT(Table33[[#This Row],[Account Description ]],5)</f>
        <v/>
      </c>
      <c r="G1417" s="1"/>
      <c r="H1417" s="1"/>
      <c r="I1417" s="20"/>
      <c r="J1417" s="1"/>
      <c r="K1417" s="16"/>
      <c r="L1417" s="16"/>
      <c r="M1417" s="17">
        <f>Table33[[#This Row],[Debet]]</f>
        <v>0</v>
      </c>
      <c r="T1417"/>
    </row>
    <row r="1418" spans="1:20" x14ac:dyDescent="0.25">
      <c r="A1418" s="11"/>
      <c r="B1418" s="1"/>
      <c r="C1418" s="13"/>
      <c r="D1418" s="23"/>
      <c r="E1418" s="23"/>
      <c r="F1418" s="14" t="str">
        <f>LEFT(Table33[[#This Row],[Account Description ]],5)</f>
        <v/>
      </c>
      <c r="G1418" s="1"/>
      <c r="H1418" s="1"/>
      <c r="I1418" s="20"/>
      <c r="J1418" s="1"/>
      <c r="K1418" s="16"/>
      <c r="L1418" s="16"/>
      <c r="M1418" s="17">
        <f>Table33[[#This Row],[Debet]]</f>
        <v>0</v>
      </c>
      <c r="T1418"/>
    </row>
    <row r="1419" spans="1:20" x14ac:dyDescent="0.25">
      <c r="A1419" s="11"/>
      <c r="B1419" s="1"/>
      <c r="C1419" s="13"/>
      <c r="D1419" s="23"/>
      <c r="E1419" s="23"/>
      <c r="F1419" s="14" t="str">
        <f>LEFT(Table33[[#This Row],[Account Description ]],5)</f>
        <v/>
      </c>
      <c r="G1419" s="1"/>
      <c r="H1419" s="1"/>
      <c r="I1419" s="20"/>
      <c r="J1419" s="1"/>
      <c r="K1419" s="16"/>
      <c r="L1419" s="16"/>
      <c r="M1419" s="17">
        <f>Table33[[#This Row],[Debet]]</f>
        <v>0</v>
      </c>
      <c r="T1419"/>
    </row>
    <row r="1420" spans="1:20" x14ac:dyDescent="0.25">
      <c r="A1420" s="11"/>
      <c r="B1420" s="1"/>
      <c r="C1420" s="13"/>
      <c r="D1420" s="23"/>
      <c r="E1420" s="23"/>
      <c r="F1420" s="14" t="str">
        <f>LEFT(Table33[[#This Row],[Account Description ]],5)</f>
        <v/>
      </c>
      <c r="G1420" s="1"/>
      <c r="H1420" s="1"/>
      <c r="I1420" s="20"/>
      <c r="J1420" s="1"/>
      <c r="K1420" s="16"/>
      <c r="L1420" s="16"/>
      <c r="M1420" s="17">
        <f>Table33[[#This Row],[Debet]]</f>
        <v>0</v>
      </c>
      <c r="T1420"/>
    </row>
    <row r="1421" spans="1:20" x14ac:dyDescent="0.25">
      <c r="A1421" s="11"/>
      <c r="B1421" s="1"/>
      <c r="C1421" s="13"/>
      <c r="D1421" s="23"/>
      <c r="E1421" s="23"/>
      <c r="F1421" s="14" t="str">
        <f>LEFT(Table33[[#This Row],[Account Description ]],5)</f>
        <v/>
      </c>
      <c r="G1421" s="1"/>
      <c r="H1421" s="1"/>
      <c r="I1421" s="20"/>
      <c r="J1421" s="1"/>
      <c r="K1421" s="16"/>
      <c r="L1421" s="16"/>
      <c r="M1421" s="17">
        <f>Table33[[#This Row],[Debet]]</f>
        <v>0</v>
      </c>
      <c r="T1421"/>
    </row>
    <row r="1422" spans="1:20" x14ac:dyDescent="0.25">
      <c r="A1422" s="11"/>
      <c r="B1422" s="1"/>
      <c r="C1422" s="13"/>
      <c r="D1422" s="23"/>
      <c r="E1422" s="23"/>
      <c r="F1422" s="14" t="str">
        <f>LEFT(Table33[[#This Row],[Account Description ]],5)</f>
        <v/>
      </c>
      <c r="G1422" s="1"/>
      <c r="H1422" s="1"/>
      <c r="I1422" s="20"/>
      <c r="J1422" s="1"/>
      <c r="K1422" s="16"/>
      <c r="L1422" s="16"/>
      <c r="M1422" s="17">
        <f>Table33[[#This Row],[Debet]]</f>
        <v>0</v>
      </c>
      <c r="T1422"/>
    </row>
    <row r="1423" spans="1:20" x14ac:dyDescent="0.25">
      <c r="A1423" s="11"/>
      <c r="B1423" s="1"/>
      <c r="C1423" s="13"/>
      <c r="D1423" s="23"/>
      <c r="E1423" s="23"/>
      <c r="F1423" s="14" t="str">
        <f>LEFT(Table33[[#This Row],[Account Description ]],5)</f>
        <v/>
      </c>
      <c r="G1423" s="1"/>
      <c r="H1423" s="1"/>
      <c r="I1423" s="20"/>
      <c r="J1423" s="1"/>
      <c r="K1423" s="16"/>
      <c r="L1423" s="16"/>
      <c r="M1423" s="17">
        <f>Table33[[#This Row],[Debet]]</f>
        <v>0</v>
      </c>
      <c r="T1423"/>
    </row>
    <row r="1424" spans="1:20" x14ac:dyDescent="0.25">
      <c r="A1424" s="11"/>
      <c r="B1424" s="1"/>
      <c r="C1424" s="13"/>
      <c r="D1424" s="23"/>
      <c r="E1424" s="23"/>
      <c r="F1424" s="14" t="str">
        <f>LEFT(Table33[[#This Row],[Account Description ]],5)</f>
        <v/>
      </c>
      <c r="G1424" s="1"/>
      <c r="H1424" s="1"/>
      <c r="I1424" s="20"/>
      <c r="J1424" s="1"/>
      <c r="K1424" s="16"/>
      <c r="L1424" s="16"/>
      <c r="M1424" s="17">
        <f>Table33[[#This Row],[Debet]]</f>
        <v>0</v>
      </c>
      <c r="T1424"/>
    </row>
    <row r="1425" spans="1:20" x14ac:dyDescent="0.25">
      <c r="A1425" s="11"/>
      <c r="B1425" s="1"/>
      <c r="C1425" s="13"/>
      <c r="D1425" s="23"/>
      <c r="E1425" s="23"/>
      <c r="F1425" s="14" t="str">
        <f>LEFT(Table33[[#This Row],[Account Description ]],5)</f>
        <v/>
      </c>
      <c r="G1425" s="1"/>
      <c r="H1425" s="1"/>
      <c r="I1425" s="20"/>
      <c r="J1425" s="1"/>
      <c r="K1425" s="16"/>
      <c r="L1425" s="16"/>
      <c r="M1425" s="17">
        <f>Table33[[#This Row],[Debet]]</f>
        <v>0</v>
      </c>
      <c r="T1425"/>
    </row>
    <row r="1426" spans="1:20" x14ac:dyDescent="0.25">
      <c r="A1426" s="11"/>
      <c r="B1426" s="1"/>
      <c r="C1426" s="13"/>
      <c r="D1426" s="23"/>
      <c r="E1426" s="23"/>
      <c r="F1426" s="14" t="str">
        <f>LEFT(Table33[[#This Row],[Account Description ]],5)</f>
        <v/>
      </c>
      <c r="G1426" s="1"/>
      <c r="H1426" s="1"/>
      <c r="I1426" s="20"/>
      <c r="J1426" s="1"/>
      <c r="K1426" s="16"/>
      <c r="L1426" s="16"/>
      <c r="M1426" s="17">
        <f>Table33[[#This Row],[Debet]]</f>
        <v>0</v>
      </c>
      <c r="T1426"/>
    </row>
    <row r="1427" spans="1:20" x14ac:dyDescent="0.25">
      <c r="A1427" s="11"/>
      <c r="B1427" s="1"/>
      <c r="C1427" s="13"/>
      <c r="D1427" s="23"/>
      <c r="E1427" s="23"/>
      <c r="F1427" s="14" t="str">
        <f>LEFT(Table33[[#This Row],[Account Description ]],5)</f>
        <v/>
      </c>
      <c r="G1427" s="1"/>
      <c r="H1427" s="1"/>
      <c r="I1427" s="20"/>
      <c r="J1427" s="1"/>
      <c r="K1427" s="16"/>
      <c r="L1427" s="16"/>
      <c r="M1427" s="17">
        <f>Table33[[#This Row],[Debet]]</f>
        <v>0</v>
      </c>
      <c r="T1427"/>
    </row>
    <row r="1428" spans="1:20" x14ac:dyDescent="0.25">
      <c r="A1428" s="11"/>
      <c r="B1428" s="1"/>
      <c r="C1428" s="13"/>
      <c r="D1428" s="23"/>
      <c r="E1428" s="23"/>
      <c r="F1428" s="14" t="str">
        <f>LEFT(Table33[[#This Row],[Account Description ]],5)</f>
        <v/>
      </c>
      <c r="G1428" s="1"/>
      <c r="H1428" s="1"/>
      <c r="I1428" s="20"/>
      <c r="J1428" s="1"/>
      <c r="K1428" s="16"/>
      <c r="L1428" s="16"/>
      <c r="M1428" s="17">
        <f>Table33[[#This Row],[Debet]]</f>
        <v>0</v>
      </c>
      <c r="T1428"/>
    </row>
    <row r="1429" spans="1:20" x14ac:dyDescent="0.25">
      <c r="A1429" s="11"/>
      <c r="B1429" s="1"/>
      <c r="C1429" s="13"/>
      <c r="D1429" s="23"/>
      <c r="E1429" s="23"/>
      <c r="F1429" s="14" t="str">
        <f>LEFT(Table33[[#This Row],[Account Description ]],5)</f>
        <v/>
      </c>
      <c r="G1429" s="1"/>
      <c r="H1429" s="1"/>
      <c r="I1429" s="20"/>
      <c r="J1429" s="1"/>
      <c r="K1429" s="16"/>
      <c r="L1429" s="16"/>
      <c r="M1429" s="17">
        <f>Table33[[#This Row],[Debet]]</f>
        <v>0</v>
      </c>
      <c r="T1429"/>
    </row>
    <row r="1430" spans="1:20" x14ac:dyDescent="0.25">
      <c r="A1430" s="11"/>
      <c r="B1430" s="1"/>
      <c r="C1430" s="13"/>
      <c r="D1430" s="23"/>
      <c r="E1430" s="23"/>
      <c r="F1430" s="14" t="str">
        <f>LEFT(Table33[[#This Row],[Account Description ]],5)</f>
        <v/>
      </c>
      <c r="G1430" s="1"/>
      <c r="H1430" s="1"/>
      <c r="I1430" s="20"/>
      <c r="J1430" s="1"/>
      <c r="K1430" s="16"/>
      <c r="L1430" s="16"/>
      <c r="M1430" s="17">
        <f>Table33[[#This Row],[Debet]]</f>
        <v>0</v>
      </c>
      <c r="T1430"/>
    </row>
    <row r="1431" spans="1:20" x14ac:dyDescent="0.25">
      <c r="A1431" s="11"/>
      <c r="B1431" s="1"/>
      <c r="C1431" s="13"/>
      <c r="D1431" s="23"/>
      <c r="E1431" s="23"/>
      <c r="F1431" s="14" t="str">
        <f>LEFT(Table33[[#This Row],[Account Description ]],5)</f>
        <v/>
      </c>
      <c r="G1431" s="1"/>
      <c r="H1431" s="1"/>
      <c r="I1431" s="20"/>
      <c r="J1431" s="1"/>
      <c r="K1431" s="16"/>
      <c r="L1431" s="16"/>
      <c r="M1431" s="17">
        <f>Table33[[#This Row],[Debet]]</f>
        <v>0</v>
      </c>
      <c r="T1431"/>
    </row>
    <row r="1432" spans="1:20" x14ac:dyDescent="0.25">
      <c r="A1432" s="11"/>
      <c r="B1432" s="1"/>
      <c r="C1432" s="13"/>
      <c r="D1432" s="23"/>
      <c r="E1432" s="23"/>
      <c r="F1432" s="14" t="str">
        <f>LEFT(Table33[[#This Row],[Account Description ]],5)</f>
        <v/>
      </c>
      <c r="G1432" s="1"/>
      <c r="H1432" s="1"/>
      <c r="I1432" s="20"/>
      <c r="J1432" s="1"/>
      <c r="K1432" s="16"/>
      <c r="L1432" s="16"/>
      <c r="M1432" s="17">
        <f>Table33[[#This Row],[Debet]]</f>
        <v>0</v>
      </c>
      <c r="T1432"/>
    </row>
    <row r="1433" spans="1:20" x14ac:dyDescent="0.25">
      <c r="A1433" s="11"/>
      <c r="B1433" s="1"/>
      <c r="C1433" s="13"/>
      <c r="D1433" s="23"/>
      <c r="E1433" s="23"/>
      <c r="F1433" s="14" t="str">
        <f>LEFT(Table33[[#This Row],[Account Description ]],5)</f>
        <v/>
      </c>
      <c r="G1433" s="1"/>
      <c r="H1433" s="1"/>
      <c r="I1433" s="20"/>
      <c r="J1433" s="1"/>
      <c r="K1433" s="16"/>
      <c r="L1433" s="16"/>
      <c r="M1433" s="17">
        <f>Table33[[#This Row],[Debet]]</f>
        <v>0</v>
      </c>
      <c r="T1433"/>
    </row>
    <row r="1434" spans="1:20" x14ac:dyDescent="0.25">
      <c r="A1434" s="11"/>
      <c r="B1434" s="1"/>
      <c r="C1434" s="13"/>
      <c r="D1434" s="23"/>
      <c r="E1434" s="23"/>
      <c r="F1434" s="14" t="str">
        <f>LEFT(Table33[[#This Row],[Account Description ]],5)</f>
        <v/>
      </c>
      <c r="G1434" s="1"/>
      <c r="H1434" s="1"/>
      <c r="I1434" s="20"/>
      <c r="J1434" s="1"/>
      <c r="K1434" s="16"/>
      <c r="L1434" s="16"/>
      <c r="M1434" s="17">
        <f>Table33[[#This Row],[Debet]]</f>
        <v>0</v>
      </c>
      <c r="T1434"/>
    </row>
    <row r="1435" spans="1:20" x14ac:dyDescent="0.25">
      <c r="A1435" s="11"/>
      <c r="B1435" s="1"/>
      <c r="C1435" s="13"/>
      <c r="D1435" s="23"/>
      <c r="E1435" s="23"/>
      <c r="F1435" s="14" t="str">
        <f>LEFT(Table33[[#This Row],[Account Description ]],5)</f>
        <v/>
      </c>
      <c r="G1435" s="1"/>
      <c r="H1435" s="1"/>
      <c r="I1435" s="20"/>
      <c r="J1435" s="1"/>
      <c r="K1435" s="16"/>
      <c r="L1435" s="16"/>
      <c r="M1435" s="17">
        <f>Table33[[#This Row],[Debet]]</f>
        <v>0</v>
      </c>
      <c r="T1435"/>
    </row>
    <row r="1436" spans="1:20" x14ac:dyDescent="0.25">
      <c r="A1436" s="11"/>
      <c r="B1436" s="1"/>
      <c r="C1436" s="13"/>
      <c r="D1436" s="23"/>
      <c r="E1436" s="23"/>
      <c r="F1436" s="14" t="str">
        <f>LEFT(Table33[[#This Row],[Account Description ]],5)</f>
        <v/>
      </c>
      <c r="G1436" s="1"/>
      <c r="H1436" s="1"/>
      <c r="I1436" s="20"/>
      <c r="J1436" s="1"/>
      <c r="K1436" s="16"/>
      <c r="L1436" s="16"/>
      <c r="M1436" s="17">
        <f>Table33[[#This Row],[Debet]]</f>
        <v>0</v>
      </c>
      <c r="T1436"/>
    </row>
    <row r="1437" spans="1:20" x14ac:dyDescent="0.25">
      <c r="A1437" s="11"/>
      <c r="B1437" s="1"/>
      <c r="C1437" s="13"/>
      <c r="D1437" s="23"/>
      <c r="E1437" s="23"/>
      <c r="F1437" s="14" t="str">
        <f>LEFT(Table33[[#This Row],[Account Description ]],5)</f>
        <v/>
      </c>
      <c r="G1437" s="1"/>
      <c r="H1437" s="1"/>
      <c r="I1437" s="20"/>
      <c r="J1437" s="1"/>
      <c r="K1437" s="16"/>
      <c r="L1437" s="16"/>
      <c r="M1437" s="17">
        <f>Table33[[#This Row],[Debet]]</f>
        <v>0</v>
      </c>
      <c r="T1437"/>
    </row>
    <row r="1438" spans="1:20" x14ac:dyDescent="0.25">
      <c r="A1438" s="11"/>
      <c r="B1438" s="1"/>
      <c r="C1438" s="13"/>
      <c r="D1438" s="23"/>
      <c r="E1438" s="23"/>
      <c r="F1438" s="14" t="str">
        <f>LEFT(Table33[[#This Row],[Account Description ]],5)</f>
        <v/>
      </c>
      <c r="G1438" s="1"/>
      <c r="H1438" s="1"/>
      <c r="I1438" s="20"/>
      <c r="J1438" s="1"/>
      <c r="K1438" s="16"/>
      <c r="L1438" s="16"/>
      <c r="M1438" s="17">
        <f>Table33[[#This Row],[Debet]]</f>
        <v>0</v>
      </c>
      <c r="T1438"/>
    </row>
    <row r="1439" spans="1:20" x14ac:dyDescent="0.25">
      <c r="A1439" s="11"/>
      <c r="B1439" s="1"/>
      <c r="C1439" s="13"/>
      <c r="D1439" s="23"/>
      <c r="E1439" s="23"/>
      <c r="F1439" s="14" t="str">
        <f>LEFT(Table33[[#This Row],[Account Description ]],5)</f>
        <v/>
      </c>
      <c r="G1439" s="1"/>
      <c r="H1439" s="1"/>
      <c r="I1439" s="20"/>
      <c r="J1439" s="1"/>
      <c r="K1439" s="16"/>
      <c r="L1439" s="16"/>
      <c r="M1439" s="17">
        <f>Table33[[#This Row],[Debet]]</f>
        <v>0</v>
      </c>
      <c r="T1439"/>
    </row>
    <row r="1440" spans="1:20" x14ac:dyDescent="0.25">
      <c r="A1440" s="11"/>
      <c r="B1440" s="1"/>
      <c r="C1440" s="13"/>
      <c r="D1440" s="23"/>
      <c r="E1440" s="23"/>
      <c r="F1440" s="14" t="str">
        <f>LEFT(Table33[[#This Row],[Account Description ]],5)</f>
        <v/>
      </c>
      <c r="G1440" s="1"/>
      <c r="H1440" s="1"/>
      <c r="I1440" s="20"/>
      <c r="J1440" s="1"/>
      <c r="K1440" s="16"/>
      <c r="L1440" s="16"/>
      <c r="M1440" s="17">
        <f>Table33[[#This Row],[Debet]]</f>
        <v>0</v>
      </c>
      <c r="T1440"/>
    </row>
    <row r="1441" spans="1:20" x14ac:dyDescent="0.25">
      <c r="A1441" s="11"/>
      <c r="B1441" s="1"/>
      <c r="C1441" s="13"/>
      <c r="D1441" s="23"/>
      <c r="E1441" s="23"/>
      <c r="F1441" s="14" t="str">
        <f>LEFT(Table33[[#This Row],[Account Description ]],5)</f>
        <v/>
      </c>
      <c r="G1441" s="1"/>
      <c r="H1441" s="1"/>
      <c r="I1441" s="20"/>
      <c r="J1441" s="1"/>
      <c r="K1441" s="16"/>
      <c r="L1441" s="16"/>
      <c r="M1441" s="17">
        <f>Table33[[#This Row],[Debet]]</f>
        <v>0</v>
      </c>
      <c r="T1441"/>
    </row>
    <row r="1442" spans="1:20" x14ac:dyDescent="0.25">
      <c r="A1442" s="11"/>
      <c r="B1442" s="1"/>
      <c r="C1442" s="13"/>
      <c r="D1442" s="23"/>
      <c r="E1442" s="23"/>
      <c r="F1442" s="14" t="str">
        <f>LEFT(Table33[[#This Row],[Account Description ]],5)</f>
        <v/>
      </c>
      <c r="G1442" s="1"/>
      <c r="H1442" s="1"/>
      <c r="I1442" s="20"/>
      <c r="J1442" s="1"/>
      <c r="K1442" s="16"/>
      <c r="L1442" s="16"/>
      <c r="M1442" s="17">
        <f>Table33[[#This Row],[Debet]]</f>
        <v>0</v>
      </c>
      <c r="T1442"/>
    </row>
    <row r="1443" spans="1:20" x14ac:dyDescent="0.25">
      <c r="A1443" s="11"/>
      <c r="B1443" s="1"/>
      <c r="C1443" s="13"/>
      <c r="D1443" s="23"/>
      <c r="E1443" s="23"/>
      <c r="F1443" s="14" t="str">
        <f>LEFT(Table33[[#This Row],[Account Description ]],5)</f>
        <v/>
      </c>
      <c r="G1443" s="1"/>
      <c r="H1443" s="1"/>
      <c r="I1443" s="20"/>
      <c r="J1443" s="1"/>
      <c r="K1443" s="16"/>
      <c r="L1443" s="16"/>
      <c r="M1443" s="17">
        <f>Table33[[#This Row],[Debet]]</f>
        <v>0</v>
      </c>
      <c r="T1443"/>
    </row>
    <row r="1444" spans="1:20" x14ac:dyDescent="0.25">
      <c r="A1444" s="11"/>
      <c r="B1444" s="1"/>
      <c r="C1444" s="13"/>
      <c r="D1444" s="23"/>
      <c r="E1444" s="23"/>
      <c r="F1444" s="14" t="str">
        <f>LEFT(Table33[[#This Row],[Account Description ]],5)</f>
        <v/>
      </c>
      <c r="G1444" s="1"/>
      <c r="H1444" s="1"/>
      <c r="I1444" s="20"/>
      <c r="J1444" s="1"/>
      <c r="K1444" s="16"/>
      <c r="L1444" s="16"/>
      <c r="M1444" s="17">
        <f>Table33[[#This Row],[Debet]]</f>
        <v>0</v>
      </c>
      <c r="T1444"/>
    </row>
    <row r="1445" spans="1:20" x14ac:dyDescent="0.25">
      <c r="A1445" s="11"/>
      <c r="B1445" s="1"/>
      <c r="C1445" s="13"/>
      <c r="D1445" s="23"/>
      <c r="E1445" s="23"/>
      <c r="F1445" s="14" t="str">
        <f>LEFT(Table33[[#This Row],[Account Description ]],5)</f>
        <v/>
      </c>
      <c r="G1445" s="1"/>
      <c r="H1445" s="1"/>
      <c r="I1445" s="20"/>
      <c r="J1445" s="1"/>
      <c r="K1445" s="16"/>
      <c r="L1445" s="16"/>
      <c r="M1445" s="17">
        <f>Table33[[#This Row],[Debet]]</f>
        <v>0</v>
      </c>
      <c r="T1445"/>
    </row>
    <row r="1446" spans="1:20" x14ac:dyDescent="0.25">
      <c r="A1446" s="11"/>
      <c r="B1446" s="1"/>
      <c r="C1446" s="13"/>
      <c r="D1446" s="23"/>
      <c r="E1446" s="23"/>
      <c r="F1446" s="14" t="str">
        <f>LEFT(Table33[[#This Row],[Account Description ]],5)</f>
        <v/>
      </c>
      <c r="G1446" s="1"/>
      <c r="H1446" s="1"/>
      <c r="I1446" s="20"/>
      <c r="J1446" s="1"/>
      <c r="K1446" s="16"/>
      <c r="L1446" s="16"/>
      <c r="M1446" s="17">
        <f>Table33[[#This Row],[Debet]]</f>
        <v>0</v>
      </c>
      <c r="T1446"/>
    </row>
    <row r="1447" spans="1:20" x14ac:dyDescent="0.25">
      <c r="A1447" s="11"/>
      <c r="B1447" s="1"/>
      <c r="C1447" s="13"/>
      <c r="D1447" s="23"/>
      <c r="E1447" s="23"/>
      <c r="F1447" s="14" t="str">
        <f>LEFT(Table33[[#This Row],[Account Description ]],5)</f>
        <v/>
      </c>
      <c r="G1447" s="1"/>
      <c r="H1447" s="1"/>
      <c r="I1447" s="20"/>
      <c r="J1447" s="1"/>
      <c r="K1447" s="16"/>
      <c r="L1447" s="16"/>
      <c r="M1447" s="17">
        <f>Table33[[#This Row],[Debet]]</f>
        <v>0</v>
      </c>
      <c r="T1447"/>
    </row>
    <row r="1448" spans="1:20" x14ac:dyDescent="0.25">
      <c r="A1448" s="11"/>
      <c r="B1448" s="1"/>
      <c r="C1448" s="13"/>
      <c r="D1448" s="23"/>
      <c r="E1448" s="23"/>
      <c r="F1448" s="14" t="str">
        <f>LEFT(Table33[[#This Row],[Account Description ]],5)</f>
        <v/>
      </c>
      <c r="G1448" s="1"/>
      <c r="H1448" s="1"/>
      <c r="I1448" s="20"/>
      <c r="J1448" s="1"/>
      <c r="K1448" s="16"/>
      <c r="L1448" s="16"/>
      <c r="M1448" s="17">
        <f>Table33[[#This Row],[Debet]]</f>
        <v>0</v>
      </c>
      <c r="T1448"/>
    </row>
    <row r="1449" spans="1:20" x14ac:dyDescent="0.25">
      <c r="A1449" s="11"/>
      <c r="B1449" s="1"/>
      <c r="C1449" s="13"/>
      <c r="D1449" s="23"/>
      <c r="E1449" s="23"/>
      <c r="F1449" s="14" t="str">
        <f>LEFT(Table33[[#This Row],[Account Description ]],5)</f>
        <v/>
      </c>
      <c r="G1449" s="1"/>
      <c r="H1449" s="1"/>
      <c r="I1449" s="20"/>
      <c r="J1449" s="1"/>
      <c r="K1449" s="16"/>
      <c r="L1449" s="16"/>
      <c r="M1449" s="17">
        <f>Table33[[#This Row],[Debet]]</f>
        <v>0</v>
      </c>
      <c r="T1449"/>
    </row>
    <row r="1450" spans="1:20" x14ac:dyDescent="0.25">
      <c r="A1450" s="11"/>
      <c r="B1450" s="1"/>
      <c r="C1450" s="13"/>
      <c r="D1450" s="23"/>
      <c r="E1450" s="23"/>
      <c r="F1450" s="14" t="str">
        <f>LEFT(Table33[[#This Row],[Account Description ]],5)</f>
        <v/>
      </c>
      <c r="G1450" s="1"/>
      <c r="H1450" s="1"/>
      <c r="I1450" s="20"/>
      <c r="J1450" s="1"/>
      <c r="K1450" s="16"/>
      <c r="L1450" s="16"/>
      <c r="M1450" s="17">
        <f>Table33[[#This Row],[Debet]]</f>
        <v>0</v>
      </c>
      <c r="T1450"/>
    </row>
    <row r="1451" spans="1:20" x14ac:dyDescent="0.25">
      <c r="A1451" s="11"/>
      <c r="B1451" s="1"/>
      <c r="C1451" s="13"/>
      <c r="D1451" s="23"/>
      <c r="E1451" s="23"/>
      <c r="F1451" s="14" t="str">
        <f>LEFT(Table33[[#This Row],[Account Description ]],5)</f>
        <v/>
      </c>
      <c r="G1451" s="1"/>
      <c r="H1451" s="1"/>
      <c r="I1451" s="20"/>
      <c r="J1451" s="1"/>
      <c r="K1451" s="16"/>
      <c r="L1451" s="16"/>
      <c r="M1451" s="17">
        <f>Table33[[#This Row],[Debet]]</f>
        <v>0</v>
      </c>
      <c r="T1451"/>
    </row>
    <row r="1452" spans="1:20" x14ac:dyDescent="0.25">
      <c r="A1452" s="11"/>
      <c r="B1452" s="1"/>
      <c r="C1452" s="13"/>
      <c r="D1452" s="23"/>
      <c r="E1452" s="23"/>
      <c r="F1452" s="14" t="str">
        <f>LEFT(Table33[[#This Row],[Account Description ]],5)</f>
        <v/>
      </c>
      <c r="G1452" s="1"/>
      <c r="H1452" s="1"/>
      <c r="I1452" s="20"/>
      <c r="J1452" s="1"/>
      <c r="K1452" s="16"/>
      <c r="L1452" s="16"/>
      <c r="M1452" s="17">
        <f>Table33[[#This Row],[Debet]]</f>
        <v>0</v>
      </c>
      <c r="T1452"/>
    </row>
    <row r="1453" spans="1:20" x14ac:dyDescent="0.25">
      <c r="A1453" s="11"/>
      <c r="B1453" s="1"/>
      <c r="C1453" s="13"/>
      <c r="D1453" s="23"/>
      <c r="E1453" s="23"/>
      <c r="F1453" s="14" t="str">
        <f>LEFT(Table33[[#This Row],[Account Description ]],5)</f>
        <v/>
      </c>
      <c r="G1453" s="1"/>
      <c r="H1453" s="1"/>
      <c r="I1453" s="20"/>
      <c r="J1453" s="1"/>
      <c r="K1453" s="16"/>
      <c r="L1453" s="16"/>
      <c r="M1453" s="17">
        <f>Table33[[#This Row],[Debet]]</f>
        <v>0</v>
      </c>
      <c r="T1453"/>
    </row>
    <row r="1454" spans="1:20" x14ac:dyDescent="0.25">
      <c r="A1454" s="11"/>
      <c r="B1454" s="1"/>
      <c r="C1454" s="13"/>
      <c r="D1454" s="23"/>
      <c r="E1454" s="23"/>
      <c r="F1454" s="14" t="str">
        <f>LEFT(Table33[[#This Row],[Account Description ]],5)</f>
        <v/>
      </c>
      <c r="G1454" s="1"/>
      <c r="H1454" s="1"/>
      <c r="I1454" s="20"/>
      <c r="J1454" s="1"/>
      <c r="K1454" s="16"/>
      <c r="L1454" s="16"/>
      <c r="M1454" s="17">
        <f>Table33[[#This Row],[Debet]]</f>
        <v>0</v>
      </c>
      <c r="T1454"/>
    </row>
    <row r="1455" spans="1:20" x14ac:dyDescent="0.25">
      <c r="A1455" s="11"/>
      <c r="B1455" s="1"/>
      <c r="C1455" s="13"/>
      <c r="D1455" s="23"/>
      <c r="E1455" s="23"/>
      <c r="F1455" s="14" t="str">
        <f>LEFT(Table33[[#This Row],[Account Description ]],5)</f>
        <v/>
      </c>
      <c r="G1455" s="1"/>
      <c r="H1455" s="1"/>
      <c r="I1455" s="20"/>
      <c r="J1455" s="1"/>
      <c r="K1455" s="16"/>
      <c r="L1455" s="16"/>
      <c r="M1455" s="17">
        <f>Table33[[#This Row],[Debet]]</f>
        <v>0</v>
      </c>
      <c r="T1455"/>
    </row>
    <row r="1456" spans="1:20" x14ac:dyDescent="0.25">
      <c r="A1456" s="11"/>
      <c r="B1456" s="1"/>
      <c r="C1456" s="13"/>
      <c r="D1456" s="23"/>
      <c r="E1456" s="23"/>
      <c r="F1456" s="14" t="str">
        <f>LEFT(Table33[[#This Row],[Account Description ]],5)</f>
        <v/>
      </c>
      <c r="G1456" s="1"/>
      <c r="H1456" s="1"/>
      <c r="I1456" s="20"/>
      <c r="J1456" s="1"/>
      <c r="K1456" s="16"/>
      <c r="L1456" s="16"/>
      <c r="M1456" s="17">
        <f>Table33[[#This Row],[Debet]]</f>
        <v>0</v>
      </c>
      <c r="T1456"/>
    </row>
    <row r="1457" spans="1:20" x14ac:dyDescent="0.25">
      <c r="A1457" s="11"/>
      <c r="B1457" s="1"/>
      <c r="C1457" s="13"/>
      <c r="D1457" s="23"/>
      <c r="E1457" s="23"/>
      <c r="F1457" s="14" t="str">
        <f>LEFT(Table33[[#This Row],[Account Description ]],5)</f>
        <v/>
      </c>
      <c r="G1457" s="1"/>
      <c r="H1457" s="1"/>
      <c r="I1457" s="20"/>
      <c r="J1457" s="1"/>
      <c r="K1457" s="16"/>
      <c r="L1457" s="16"/>
      <c r="M1457" s="17">
        <f>Table33[[#This Row],[Debet]]</f>
        <v>0</v>
      </c>
      <c r="T1457"/>
    </row>
    <row r="1458" spans="1:20" x14ac:dyDescent="0.25">
      <c r="A1458" s="11"/>
      <c r="B1458" s="1"/>
      <c r="C1458" s="13"/>
      <c r="D1458" s="23"/>
      <c r="E1458" s="23"/>
      <c r="F1458" s="14" t="str">
        <f>LEFT(Table33[[#This Row],[Account Description ]],5)</f>
        <v/>
      </c>
      <c r="G1458" s="1"/>
      <c r="H1458" s="1"/>
      <c r="I1458" s="20"/>
      <c r="J1458" s="1"/>
      <c r="K1458" s="16"/>
      <c r="L1458" s="16"/>
      <c r="M1458" s="17">
        <f>Table33[[#This Row],[Debet]]</f>
        <v>0</v>
      </c>
      <c r="T1458"/>
    </row>
    <row r="1459" spans="1:20" x14ac:dyDescent="0.25">
      <c r="A1459" s="11"/>
      <c r="B1459" s="1"/>
      <c r="C1459" s="13"/>
      <c r="D1459" s="23"/>
      <c r="E1459" s="23"/>
      <c r="F1459" s="14" t="str">
        <f>LEFT(Table33[[#This Row],[Account Description ]],5)</f>
        <v/>
      </c>
      <c r="G1459" s="1"/>
      <c r="H1459" s="1"/>
      <c r="I1459" s="20"/>
      <c r="J1459" s="1"/>
      <c r="K1459" s="16"/>
      <c r="L1459" s="16"/>
      <c r="M1459" s="17">
        <f>Table33[[#This Row],[Debet]]</f>
        <v>0</v>
      </c>
      <c r="T1459"/>
    </row>
    <row r="1460" spans="1:20" x14ac:dyDescent="0.25">
      <c r="A1460" s="11"/>
      <c r="B1460" s="1"/>
      <c r="C1460" s="13"/>
      <c r="D1460" s="23"/>
      <c r="E1460" s="23"/>
      <c r="F1460" s="14" t="str">
        <f>LEFT(Table33[[#This Row],[Account Description ]],5)</f>
        <v/>
      </c>
      <c r="G1460" s="1"/>
      <c r="H1460" s="1"/>
      <c r="I1460" s="20"/>
      <c r="J1460" s="1"/>
      <c r="K1460" s="16"/>
      <c r="L1460" s="16"/>
      <c r="M1460" s="17">
        <f>Table33[[#This Row],[Debet]]</f>
        <v>0</v>
      </c>
      <c r="T1460"/>
    </row>
    <row r="1461" spans="1:20" x14ac:dyDescent="0.25">
      <c r="A1461" s="11"/>
      <c r="B1461" s="1"/>
      <c r="C1461" s="13"/>
      <c r="D1461" s="23"/>
      <c r="E1461" s="23"/>
      <c r="F1461" s="14" t="str">
        <f>LEFT(Table33[[#This Row],[Account Description ]],5)</f>
        <v/>
      </c>
      <c r="G1461" s="1"/>
      <c r="H1461" s="1"/>
      <c r="I1461" s="20"/>
      <c r="J1461" s="1"/>
      <c r="K1461" s="16"/>
      <c r="L1461" s="16"/>
      <c r="M1461" s="17">
        <f>Table33[[#This Row],[Debet]]</f>
        <v>0</v>
      </c>
      <c r="T1461"/>
    </row>
    <row r="1462" spans="1:20" x14ac:dyDescent="0.25">
      <c r="A1462" s="11"/>
      <c r="B1462" s="1"/>
      <c r="C1462" s="13"/>
      <c r="D1462" s="23"/>
      <c r="E1462" s="23"/>
      <c r="F1462" s="14" t="str">
        <f>LEFT(Table33[[#This Row],[Account Description ]],5)</f>
        <v/>
      </c>
      <c r="G1462" s="1"/>
      <c r="H1462" s="1"/>
      <c r="I1462" s="20"/>
      <c r="J1462" s="1"/>
      <c r="K1462" s="16"/>
      <c r="L1462" s="16"/>
      <c r="M1462" s="17">
        <f>Table33[[#This Row],[Debet]]</f>
        <v>0</v>
      </c>
      <c r="T1462"/>
    </row>
    <row r="1463" spans="1:20" x14ac:dyDescent="0.25">
      <c r="A1463" s="11"/>
      <c r="B1463" s="1"/>
      <c r="C1463" s="13"/>
      <c r="D1463" s="23"/>
      <c r="E1463" s="23"/>
      <c r="F1463" s="14" t="str">
        <f>LEFT(Table33[[#This Row],[Account Description ]],5)</f>
        <v/>
      </c>
      <c r="G1463" s="1"/>
      <c r="H1463" s="1"/>
      <c r="I1463" s="20"/>
      <c r="J1463" s="1"/>
      <c r="K1463" s="16"/>
      <c r="L1463" s="16"/>
      <c r="M1463" s="17">
        <f>Table33[[#This Row],[Debet]]</f>
        <v>0</v>
      </c>
      <c r="T1463"/>
    </row>
    <row r="1464" spans="1:20" x14ac:dyDescent="0.25">
      <c r="A1464" s="11"/>
      <c r="B1464" s="1"/>
      <c r="C1464" s="13"/>
      <c r="D1464" s="23"/>
      <c r="E1464" s="23"/>
      <c r="F1464" s="14" t="str">
        <f>LEFT(Table33[[#This Row],[Account Description ]],5)</f>
        <v/>
      </c>
      <c r="G1464" s="1"/>
      <c r="H1464" s="1"/>
      <c r="I1464" s="20"/>
      <c r="J1464" s="1"/>
      <c r="K1464" s="16"/>
      <c r="L1464" s="16"/>
      <c r="M1464" s="17">
        <f>Table33[[#This Row],[Debet]]</f>
        <v>0</v>
      </c>
      <c r="T1464"/>
    </row>
    <row r="1465" spans="1:20" x14ac:dyDescent="0.25">
      <c r="A1465" s="11"/>
      <c r="B1465" s="1"/>
      <c r="C1465" s="13"/>
      <c r="D1465" s="23"/>
      <c r="E1465" s="23"/>
      <c r="F1465" s="14" t="str">
        <f>LEFT(Table33[[#This Row],[Account Description ]],5)</f>
        <v/>
      </c>
      <c r="G1465" s="1"/>
      <c r="H1465" s="1"/>
      <c r="I1465" s="20"/>
      <c r="J1465" s="1"/>
      <c r="K1465" s="16"/>
      <c r="L1465" s="16"/>
      <c r="M1465" s="17">
        <f>Table33[[#This Row],[Debet]]</f>
        <v>0</v>
      </c>
      <c r="T1465"/>
    </row>
    <row r="1466" spans="1:20" x14ac:dyDescent="0.25">
      <c r="A1466" s="11"/>
      <c r="B1466" s="1"/>
      <c r="C1466" s="13"/>
      <c r="D1466" s="23"/>
      <c r="E1466" s="23"/>
      <c r="F1466" s="14" t="str">
        <f>LEFT(Table33[[#This Row],[Account Description ]],5)</f>
        <v/>
      </c>
      <c r="G1466" s="1"/>
      <c r="H1466" s="1"/>
      <c r="I1466" s="20"/>
      <c r="J1466" s="1"/>
      <c r="K1466" s="16"/>
      <c r="L1466" s="16"/>
      <c r="M1466" s="17">
        <f>Table33[[#This Row],[Debet]]</f>
        <v>0</v>
      </c>
      <c r="T1466"/>
    </row>
    <row r="1467" spans="1:20" x14ac:dyDescent="0.25">
      <c r="A1467" s="11"/>
      <c r="B1467" s="1"/>
      <c r="C1467" s="13"/>
      <c r="D1467" s="23"/>
      <c r="E1467" s="23"/>
      <c r="F1467" s="14" t="str">
        <f>LEFT(Table33[[#This Row],[Account Description ]],5)</f>
        <v/>
      </c>
      <c r="G1467" s="1"/>
      <c r="H1467" s="1"/>
      <c r="I1467" s="20"/>
      <c r="J1467" s="1"/>
      <c r="K1467" s="16"/>
      <c r="L1467" s="16"/>
      <c r="M1467" s="17">
        <f>Table33[[#This Row],[Debet]]</f>
        <v>0</v>
      </c>
      <c r="T1467"/>
    </row>
    <row r="1468" spans="1:20" x14ac:dyDescent="0.25">
      <c r="A1468" s="11"/>
      <c r="B1468" s="1"/>
      <c r="C1468" s="13"/>
      <c r="D1468" s="23"/>
      <c r="E1468" s="23"/>
      <c r="F1468" s="14" t="str">
        <f>LEFT(Table33[[#This Row],[Account Description ]],5)</f>
        <v/>
      </c>
      <c r="G1468" s="1"/>
      <c r="H1468" s="1"/>
      <c r="I1468" s="20"/>
      <c r="J1468" s="1"/>
      <c r="K1468" s="16"/>
      <c r="L1468" s="16"/>
      <c r="M1468" s="17">
        <f>Table33[[#This Row],[Debet]]</f>
        <v>0</v>
      </c>
      <c r="T1468"/>
    </row>
    <row r="1469" spans="1:20" x14ac:dyDescent="0.25">
      <c r="A1469" s="11"/>
      <c r="B1469" s="1"/>
      <c r="C1469" s="13"/>
      <c r="D1469" s="23"/>
      <c r="E1469" s="23"/>
      <c r="F1469" s="14" t="str">
        <f>LEFT(Table33[[#This Row],[Account Description ]],5)</f>
        <v/>
      </c>
      <c r="G1469" s="1"/>
      <c r="H1469" s="1"/>
      <c r="I1469" s="20"/>
      <c r="J1469" s="1"/>
      <c r="K1469" s="16"/>
      <c r="L1469" s="16"/>
      <c r="M1469" s="17">
        <f>Table33[[#This Row],[Debet]]</f>
        <v>0</v>
      </c>
      <c r="T1469"/>
    </row>
    <row r="1470" spans="1:20" x14ac:dyDescent="0.25">
      <c r="A1470" s="11"/>
      <c r="B1470" s="1"/>
      <c r="C1470" s="13"/>
      <c r="D1470" s="23"/>
      <c r="E1470" s="23"/>
      <c r="F1470" s="14" t="str">
        <f>LEFT(Table33[[#This Row],[Account Description ]],5)</f>
        <v/>
      </c>
      <c r="G1470" s="1"/>
      <c r="H1470" s="1"/>
      <c r="I1470" s="20"/>
      <c r="J1470" s="1"/>
      <c r="K1470" s="16"/>
      <c r="L1470" s="16"/>
      <c r="M1470" s="17">
        <f>Table33[[#This Row],[Debet]]</f>
        <v>0</v>
      </c>
      <c r="T1470"/>
    </row>
    <row r="1471" spans="1:20" x14ac:dyDescent="0.25">
      <c r="A1471" s="11"/>
      <c r="B1471" s="1"/>
      <c r="C1471" s="13"/>
      <c r="D1471" s="23"/>
      <c r="E1471" s="23"/>
      <c r="F1471" s="14" t="str">
        <f>LEFT(Table33[[#This Row],[Account Description ]],5)</f>
        <v/>
      </c>
      <c r="G1471" s="1"/>
      <c r="H1471" s="1"/>
      <c r="I1471" s="20"/>
      <c r="J1471" s="1"/>
      <c r="K1471" s="16"/>
      <c r="L1471" s="16"/>
      <c r="M1471" s="17">
        <f>Table33[[#This Row],[Debet]]</f>
        <v>0</v>
      </c>
      <c r="T1471"/>
    </row>
    <row r="1472" spans="1:20" x14ac:dyDescent="0.25">
      <c r="A1472" s="11"/>
      <c r="B1472" s="1"/>
      <c r="C1472" s="13"/>
      <c r="D1472" s="23"/>
      <c r="E1472" s="23"/>
      <c r="F1472" s="14" t="str">
        <f>LEFT(Table33[[#This Row],[Account Description ]],5)</f>
        <v/>
      </c>
      <c r="G1472" s="1"/>
      <c r="H1472" s="1"/>
      <c r="I1472" s="20"/>
      <c r="J1472" s="1"/>
      <c r="K1472" s="16"/>
      <c r="L1472" s="16"/>
      <c r="M1472" s="17">
        <f>Table33[[#This Row],[Debet]]</f>
        <v>0</v>
      </c>
      <c r="T1472"/>
    </row>
    <row r="1473" spans="1:20" x14ac:dyDescent="0.25">
      <c r="A1473" s="11"/>
      <c r="B1473" s="1"/>
      <c r="C1473" s="13"/>
      <c r="D1473" s="23"/>
      <c r="E1473" s="23"/>
      <c r="F1473" s="14" t="str">
        <f>LEFT(Table33[[#This Row],[Account Description ]],5)</f>
        <v/>
      </c>
      <c r="G1473" s="1"/>
      <c r="H1473" s="1"/>
      <c r="I1473" s="20"/>
      <c r="J1473" s="1"/>
      <c r="K1473" s="16"/>
      <c r="L1473" s="16"/>
      <c r="M1473" s="17">
        <f>Table33[[#This Row],[Debet]]</f>
        <v>0</v>
      </c>
      <c r="T1473"/>
    </row>
    <row r="1474" spans="1:20" x14ac:dyDescent="0.25">
      <c r="A1474" s="11"/>
      <c r="B1474" s="1"/>
      <c r="C1474" s="13"/>
      <c r="D1474" s="23"/>
      <c r="E1474" s="23"/>
      <c r="F1474" s="14" t="str">
        <f>LEFT(Table33[[#This Row],[Account Description ]],5)</f>
        <v/>
      </c>
      <c r="G1474" s="1"/>
      <c r="H1474" s="1"/>
      <c r="I1474" s="20"/>
      <c r="J1474" s="1"/>
      <c r="K1474" s="16"/>
      <c r="L1474" s="16"/>
      <c r="M1474" s="17">
        <f>Table33[[#This Row],[Debet]]</f>
        <v>0</v>
      </c>
      <c r="T1474"/>
    </row>
    <row r="1475" spans="1:20" x14ac:dyDescent="0.25">
      <c r="A1475" s="11"/>
      <c r="B1475" s="1"/>
      <c r="C1475" s="13"/>
      <c r="D1475" s="23"/>
      <c r="E1475" s="23"/>
      <c r="F1475" s="14" t="str">
        <f>LEFT(Table33[[#This Row],[Account Description ]],5)</f>
        <v/>
      </c>
      <c r="G1475" s="1"/>
      <c r="H1475" s="1"/>
      <c r="I1475" s="20"/>
      <c r="J1475" s="1"/>
      <c r="K1475" s="16"/>
      <c r="L1475" s="16"/>
      <c r="M1475" s="17">
        <f>Table33[[#This Row],[Debet]]</f>
        <v>0</v>
      </c>
      <c r="T1475"/>
    </row>
    <row r="1476" spans="1:20" x14ac:dyDescent="0.25">
      <c r="A1476" s="11"/>
      <c r="B1476" s="1"/>
      <c r="C1476" s="13"/>
      <c r="D1476" s="23"/>
      <c r="E1476" s="23"/>
      <c r="F1476" s="14" t="str">
        <f>LEFT(Table33[[#This Row],[Account Description ]],5)</f>
        <v/>
      </c>
      <c r="G1476" s="1"/>
      <c r="H1476" s="1"/>
      <c r="I1476" s="20"/>
      <c r="J1476" s="1"/>
      <c r="K1476" s="16"/>
      <c r="L1476" s="16"/>
      <c r="M1476" s="17">
        <f>Table33[[#This Row],[Debet]]</f>
        <v>0</v>
      </c>
      <c r="T1476"/>
    </row>
    <row r="1477" spans="1:20" x14ac:dyDescent="0.25">
      <c r="A1477" s="11"/>
      <c r="B1477" s="1"/>
      <c r="C1477" s="13"/>
      <c r="D1477" s="23"/>
      <c r="E1477" s="23"/>
      <c r="F1477" s="14" t="str">
        <f>LEFT(Table33[[#This Row],[Account Description ]],5)</f>
        <v/>
      </c>
      <c r="G1477" s="1"/>
      <c r="H1477" s="1"/>
      <c r="I1477" s="20"/>
      <c r="J1477" s="1"/>
      <c r="K1477" s="16"/>
      <c r="L1477" s="16"/>
      <c r="M1477" s="17">
        <f>Table33[[#This Row],[Debet]]</f>
        <v>0</v>
      </c>
      <c r="T1477"/>
    </row>
    <row r="1478" spans="1:20" x14ac:dyDescent="0.25">
      <c r="A1478" s="11"/>
      <c r="B1478" s="1"/>
      <c r="C1478" s="13"/>
      <c r="D1478" s="23"/>
      <c r="E1478" s="23"/>
      <c r="F1478" s="14" t="str">
        <f>LEFT(Table33[[#This Row],[Account Description ]],5)</f>
        <v/>
      </c>
      <c r="G1478" s="1"/>
      <c r="H1478" s="1"/>
      <c r="I1478" s="20"/>
      <c r="J1478" s="1"/>
      <c r="K1478" s="16"/>
      <c r="L1478" s="16"/>
      <c r="M1478" s="17">
        <f>Table33[[#This Row],[Debet]]</f>
        <v>0</v>
      </c>
      <c r="T1478"/>
    </row>
    <row r="1479" spans="1:20" x14ac:dyDescent="0.25">
      <c r="A1479" s="11"/>
      <c r="B1479" s="1"/>
      <c r="C1479" s="13"/>
      <c r="D1479" s="23"/>
      <c r="E1479" s="23"/>
      <c r="F1479" s="14" t="str">
        <f>LEFT(Table33[[#This Row],[Account Description ]],5)</f>
        <v/>
      </c>
      <c r="G1479" s="1"/>
      <c r="H1479" s="1"/>
      <c r="I1479" s="20"/>
      <c r="J1479" s="1"/>
      <c r="K1479" s="16"/>
      <c r="L1479" s="16"/>
      <c r="M1479" s="17">
        <f>Table33[[#This Row],[Debet]]</f>
        <v>0</v>
      </c>
      <c r="T1479"/>
    </row>
    <row r="1480" spans="1:20" x14ac:dyDescent="0.25">
      <c r="A1480" s="11"/>
      <c r="B1480" s="1"/>
      <c r="C1480" s="13"/>
      <c r="D1480" s="23"/>
      <c r="E1480" s="23"/>
      <c r="F1480" s="14" t="str">
        <f>LEFT(Table33[[#This Row],[Account Description ]],5)</f>
        <v/>
      </c>
      <c r="G1480" s="1"/>
      <c r="H1480" s="1"/>
      <c r="I1480" s="20"/>
      <c r="J1480" s="1"/>
      <c r="K1480" s="16"/>
      <c r="L1480" s="16"/>
      <c r="M1480" s="17">
        <f>Table33[[#This Row],[Debet]]</f>
        <v>0</v>
      </c>
      <c r="T1480"/>
    </row>
    <row r="1481" spans="1:20" x14ac:dyDescent="0.25">
      <c r="A1481" s="11"/>
      <c r="B1481" s="1"/>
      <c r="C1481" s="13"/>
      <c r="D1481" s="23"/>
      <c r="E1481" s="23"/>
      <c r="F1481" s="14" t="str">
        <f>LEFT(Table33[[#This Row],[Account Description ]],5)</f>
        <v/>
      </c>
      <c r="G1481" s="1"/>
      <c r="H1481" s="1"/>
      <c r="I1481" s="20"/>
      <c r="J1481" s="1"/>
      <c r="K1481" s="16"/>
      <c r="L1481" s="16"/>
      <c r="M1481" s="17">
        <f>Table33[[#This Row],[Debet]]</f>
        <v>0</v>
      </c>
      <c r="T1481"/>
    </row>
    <row r="1482" spans="1:20" x14ac:dyDescent="0.25">
      <c r="A1482" s="11"/>
      <c r="B1482" s="1"/>
      <c r="C1482" s="13"/>
      <c r="D1482" s="23"/>
      <c r="E1482" s="23"/>
      <c r="F1482" s="14" t="str">
        <f>LEFT(Table33[[#This Row],[Account Description ]],5)</f>
        <v/>
      </c>
      <c r="G1482" s="1"/>
      <c r="H1482" s="1"/>
      <c r="I1482" s="20"/>
      <c r="J1482" s="1"/>
      <c r="K1482" s="16"/>
      <c r="L1482" s="16"/>
      <c r="M1482" s="17">
        <f>Table33[[#This Row],[Debet]]</f>
        <v>0</v>
      </c>
      <c r="T1482"/>
    </row>
    <row r="1483" spans="1:20" x14ac:dyDescent="0.25">
      <c r="A1483" s="11"/>
      <c r="B1483" s="1"/>
      <c r="C1483" s="13"/>
      <c r="D1483" s="23"/>
      <c r="E1483" s="23"/>
      <c r="F1483" s="14" t="str">
        <f>LEFT(Table33[[#This Row],[Account Description ]],5)</f>
        <v/>
      </c>
      <c r="G1483" s="1"/>
      <c r="H1483" s="1"/>
      <c r="I1483" s="20"/>
      <c r="J1483" s="1"/>
      <c r="K1483" s="16"/>
      <c r="L1483" s="16"/>
      <c r="M1483" s="17">
        <f>Table33[[#This Row],[Debet]]</f>
        <v>0</v>
      </c>
      <c r="T1483"/>
    </row>
    <row r="1484" spans="1:20" x14ac:dyDescent="0.25">
      <c r="A1484" s="11"/>
      <c r="B1484" s="1"/>
      <c r="C1484" s="13"/>
      <c r="D1484" s="23"/>
      <c r="E1484" s="23"/>
      <c r="F1484" s="14" t="str">
        <f>LEFT(Table33[[#This Row],[Account Description ]],5)</f>
        <v/>
      </c>
      <c r="G1484" s="1"/>
      <c r="H1484" s="1"/>
      <c r="I1484" s="20"/>
      <c r="J1484" s="1"/>
      <c r="K1484" s="16"/>
      <c r="L1484" s="16"/>
      <c r="M1484" s="17">
        <f>Table33[[#This Row],[Debet]]</f>
        <v>0</v>
      </c>
      <c r="T1484"/>
    </row>
    <row r="1485" spans="1:20" x14ac:dyDescent="0.25">
      <c r="A1485" s="11"/>
      <c r="B1485" s="1"/>
      <c r="C1485" s="13"/>
      <c r="D1485" s="23"/>
      <c r="E1485" s="23"/>
      <c r="F1485" s="14" t="str">
        <f>LEFT(Table33[[#This Row],[Account Description ]],5)</f>
        <v/>
      </c>
      <c r="G1485" s="1"/>
      <c r="H1485" s="1"/>
      <c r="I1485" s="20"/>
      <c r="J1485" s="1"/>
      <c r="K1485" s="16"/>
      <c r="L1485" s="16"/>
      <c r="M1485" s="17">
        <f>Table33[[#This Row],[Debet]]</f>
        <v>0</v>
      </c>
      <c r="T1485"/>
    </row>
    <row r="1486" spans="1:20" x14ac:dyDescent="0.25">
      <c r="A1486" s="11"/>
      <c r="B1486" s="1"/>
      <c r="C1486" s="13"/>
      <c r="D1486" s="23"/>
      <c r="E1486" s="23"/>
      <c r="F1486" s="14" t="str">
        <f>LEFT(Table33[[#This Row],[Account Description ]],5)</f>
        <v/>
      </c>
      <c r="G1486" s="1"/>
      <c r="H1486" s="1"/>
      <c r="I1486" s="20"/>
      <c r="J1486" s="1"/>
      <c r="K1486" s="16"/>
      <c r="L1486" s="16"/>
      <c r="M1486" s="17">
        <f>Table33[[#This Row],[Debet]]</f>
        <v>0</v>
      </c>
      <c r="T1486"/>
    </row>
    <row r="1487" spans="1:20" x14ac:dyDescent="0.25">
      <c r="A1487" s="11"/>
      <c r="B1487" s="1"/>
      <c r="C1487" s="13"/>
      <c r="D1487" s="23"/>
      <c r="E1487" s="23"/>
      <c r="F1487" s="14" t="str">
        <f>LEFT(Table33[[#This Row],[Account Description ]],5)</f>
        <v/>
      </c>
      <c r="G1487" s="1"/>
      <c r="H1487" s="1"/>
      <c r="I1487" s="20"/>
      <c r="J1487" s="1"/>
      <c r="K1487" s="16"/>
      <c r="L1487" s="16"/>
      <c r="M1487" s="17">
        <f>Table33[[#This Row],[Debet]]</f>
        <v>0</v>
      </c>
      <c r="T1487"/>
    </row>
    <row r="1488" spans="1:20" x14ac:dyDescent="0.25">
      <c r="A1488" s="11"/>
      <c r="B1488" s="1"/>
      <c r="C1488" s="13"/>
      <c r="D1488" s="23"/>
      <c r="E1488" s="23"/>
      <c r="F1488" s="14" t="str">
        <f>LEFT(Table33[[#This Row],[Account Description ]],5)</f>
        <v/>
      </c>
      <c r="G1488" s="1"/>
      <c r="H1488" s="1"/>
      <c r="I1488" s="20"/>
      <c r="J1488" s="1"/>
      <c r="K1488" s="16"/>
      <c r="L1488" s="16"/>
      <c r="M1488" s="17">
        <f>Table33[[#This Row],[Debet]]</f>
        <v>0</v>
      </c>
      <c r="T1488"/>
    </row>
    <row r="1489" spans="1:20" x14ac:dyDescent="0.25">
      <c r="A1489" s="11"/>
      <c r="B1489" s="1"/>
      <c r="C1489" s="13"/>
      <c r="D1489" s="23"/>
      <c r="E1489" s="23"/>
      <c r="F1489" s="14" t="str">
        <f>LEFT(Table33[[#This Row],[Account Description ]],5)</f>
        <v/>
      </c>
      <c r="G1489" s="1"/>
      <c r="H1489" s="1"/>
      <c r="I1489" s="20"/>
      <c r="J1489" s="1"/>
      <c r="K1489" s="16"/>
      <c r="L1489" s="16"/>
      <c r="M1489" s="17">
        <f>Table33[[#This Row],[Debet]]</f>
        <v>0</v>
      </c>
      <c r="T1489"/>
    </row>
    <row r="1490" spans="1:20" x14ac:dyDescent="0.25">
      <c r="A1490" s="11"/>
      <c r="B1490" s="1"/>
      <c r="C1490" s="13"/>
      <c r="D1490" s="23"/>
      <c r="E1490" s="23"/>
      <c r="F1490" s="14" t="str">
        <f>LEFT(Table33[[#This Row],[Account Description ]],5)</f>
        <v/>
      </c>
      <c r="G1490" s="1"/>
      <c r="H1490" s="1"/>
      <c r="I1490" s="20"/>
      <c r="J1490" s="1"/>
      <c r="K1490" s="16"/>
      <c r="L1490" s="16"/>
      <c r="M1490" s="17">
        <f>Table33[[#This Row],[Debet]]</f>
        <v>0</v>
      </c>
      <c r="T1490"/>
    </row>
    <row r="1491" spans="1:20" x14ac:dyDescent="0.25">
      <c r="A1491" s="11"/>
      <c r="B1491" s="1"/>
      <c r="C1491" s="13"/>
      <c r="D1491" s="23"/>
      <c r="E1491" s="23"/>
      <c r="F1491" s="14" t="str">
        <f>LEFT(Table33[[#This Row],[Account Description ]],5)</f>
        <v/>
      </c>
      <c r="G1491" s="1"/>
      <c r="H1491" s="1"/>
      <c r="I1491" s="20"/>
      <c r="J1491" s="1"/>
      <c r="K1491" s="16"/>
      <c r="L1491" s="16"/>
      <c r="M1491" s="17">
        <f>Table33[[#This Row],[Debet]]</f>
        <v>0</v>
      </c>
      <c r="T1491"/>
    </row>
    <row r="1492" spans="1:20" x14ac:dyDescent="0.25">
      <c r="A1492" s="11"/>
      <c r="B1492" s="1"/>
      <c r="C1492" s="13"/>
      <c r="D1492" s="23"/>
      <c r="E1492" s="23"/>
      <c r="F1492" s="14" t="str">
        <f>LEFT(Table33[[#This Row],[Account Description ]],5)</f>
        <v/>
      </c>
      <c r="G1492" s="1"/>
      <c r="H1492" s="1"/>
      <c r="I1492" s="20"/>
      <c r="J1492" s="1"/>
      <c r="K1492" s="16"/>
      <c r="L1492" s="16"/>
      <c r="M1492" s="17">
        <f>Table33[[#This Row],[Debet]]</f>
        <v>0</v>
      </c>
      <c r="T1492"/>
    </row>
    <row r="1493" spans="1:20" x14ac:dyDescent="0.25">
      <c r="A1493" s="11"/>
      <c r="B1493" s="1"/>
      <c r="C1493" s="1"/>
      <c r="D1493" s="23"/>
      <c r="E1493" s="23"/>
      <c r="F1493" s="14" t="str">
        <f>LEFT(Table33[[#This Row],[Account Description ]],5)</f>
        <v/>
      </c>
      <c r="G1493" s="15"/>
      <c r="H1493" s="1"/>
      <c r="I1493" s="15"/>
      <c r="J1493" s="1"/>
      <c r="K1493" s="15"/>
      <c r="L1493" s="15"/>
      <c r="M1493" s="18">
        <f>Table33[[#This Row],[Debet]]</f>
        <v>0</v>
      </c>
      <c r="T1493"/>
    </row>
    <row r="1494" spans="1:20" x14ac:dyDescent="0.25">
      <c r="A1494" s="11"/>
      <c r="B1494" s="23"/>
      <c r="C1494" s="28"/>
      <c r="D1494" s="1"/>
      <c r="E1494" t="s">
        <v>476</v>
      </c>
      <c r="F1494" s="22"/>
      <c r="G1494" s="1"/>
      <c r="H1494" s="1"/>
      <c r="I1494" s="1"/>
      <c r="J1494" s="1"/>
      <c r="K1494" s="29"/>
      <c r="L1494" s="30" t="e">
        <f>#REF!+#REF!+#REF!+#REF!+#REF!+#REF!+#REF!+#REF!+#REF!+#REF!+#REF!+#REF!+#REF!+#REF!+#REF!+#REF!+#REF!</f>
        <v>#REF!</v>
      </c>
      <c r="M1494" s="31">
        <f>SUBTOTAL(109,Table33[Credit])</f>
        <v>1381539497.9799998</v>
      </c>
      <c r="T1494"/>
    </row>
    <row r="1495" spans="1:20" x14ac:dyDescent="0.25">
      <c r="C1495" s="32"/>
      <c r="T1495"/>
    </row>
    <row r="1496" spans="1:20" x14ac:dyDescent="0.25">
      <c r="C1496" s="32"/>
      <c r="G1496" s="3" t="s">
        <v>469</v>
      </c>
      <c r="I1496" s="3">
        <v>9000000</v>
      </c>
      <c r="J1496" s="33"/>
      <c r="M1496" s="35">
        <f>1500000/15000</f>
        <v>100</v>
      </c>
      <c r="T1496"/>
    </row>
    <row r="1497" spans="1:20" x14ac:dyDescent="0.25">
      <c r="C1497" s="32"/>
      <c r="G1497" s="3" t="s">
        <v>470</v>
      </c>
      <c r="I1497" s="3">
        <f>I1496/15000</f>
        <v>600</v>
      </c>
      <c r="L1497" s="35" t="e">
        <f>#REF!+4000000</f>
        <v>#REF!</v>
      </c>
      <c r="M1497" s="35"/>
      <c r="T1497"/>
    </row>
    <row r="1498" spans="1:20" x14ac:dyDescent="0.25">
      <c r="C1498" s="32"/>
      <c r="L1498" s="35" t="e">
        <f>L1497/15000</f>
        <v>#REF!</v>
      </c>
      <c r="M1498" s="2"/>
      <c r="T1498"/>
    </row>
    <row r="1499" spans="1:20" x14ac:dyDescent="0.25">
      <c r="C1499" s="32"/>
      <c r="I1499" s="3">
        <v>9000000</v>
      </c>
      <c r="J1499" s="35">
        <f>I1499*4</f>
        <v>36000000</v>
      </c>
      <c r="L1499" s="35"/>
      <c r="M1499" s="2"/>
      <c r="T1499"/>
    </row>
    <row r="1500" spans="1:20" x14ac:dyDescent="0.25">
      <c r="C1500" s="32"/>
      <c r="F1500">
        <v>25</v>
      </c>
      <c r="I1500" s="3">
        <v>9183000</v>
      </c>
      <c r="J1500" s="35">
        <f>I1500*4</f>
        <v>36732000</v>
      </c>
      <c r="L1500" s="3"/>
      <c r="M1500" s="2"/>
      <c r="T1500"/>
    </row>
    <row r="1501" spans="1:20" x14ac:dyDescent="0.25">
      <c r="C1501" s="32"/>
      <c r="F1501">
        <v>53.28</v>
      </c>
      <c r="J1501" s="35">
        <f>SUM(J1499:J1500)</f>
        <v>72732000</v>
      </c>
      <c r="L1501" s="36" t="e">
        <f>#REF!*100/90</f>
        <v>#REF!</v>
      </c>
      <c r="M1501" s="2"/>
      <c r="T1501"/>
    </row>
    <row r="1502" spans="1:20" x14ac:dyDescent="0.25">
      <c r="C1502" s="32"/>
      <c r="J1502" s="37">
        <f>J1501/13000</f>
        <v>5594.7692307692305</v>
      </c>
      <c r="M1502" s="2"/>
      <c r="T1502"/>
    </row>
    <row r="1503" spans="1:20" x14ac:dyDescent="0.25">
      <c r="C1503" s="32"/>
      <c r="L1503" s="36" t="e">
        <f>#REF!*100/90</f>
        <v>#REF!</v>
      </c>
      <c r="M1503" s="2" t="e">
        <f>-(L1503*10%)</f>
        <v>#REF!</v>
      </c>
      <c r="T1503"/>
    </row>
    <row r="1504" spans="1:20" x14ac:dyDescent="0.25">
      <c r="C1504" s="32"/>
      <c r="J1504" s="2"/>
      <c r="L1504" s="36" t="e">
        <f>#REF!*100/90</f>
        <v>#REF!</v>
      </c>
      <c r="M1504" s="2" t="e">
        <f>-(L1504*10%)</f>
        <v>#REF!</v>
      </c>
      <c r="T1504"/>
    </row>
    <row r="1505" spans="3:20" x14ac:dyDescent="0.25">
      <c r="C1505" s="32"/>
      <c r="J1505" s="2"/>
      <c r="M1505" s="2"/>
      <c r="T1505"/>
    </row>
    <row r="1506" spans="3:20" x14ac:dyDescent="0.25">
      <c r="J1506" s="2"/>
      <c r="M1506" s="2"/>
      <c r="T1506"/>
    </row>
    <row r="1507" spans="3:20" x14ac:dyDescent="0.25">
      <c r="J1507" s="2"/>
      <c r="M1507" s="2"/>
      <c r="T1507"/>
    </row>
    <row r="1508" spans="3:20" x14ac:dyDescent="0.25">
      <c r="J1508" s="2"/>
      <c r="L1508" s="34">
        <v>260000000</v>
      </c>
      <c r="M1508" s="2"/>
      <c r="T1508"/>
    </row>
    <row r="1509" spans="3:20" x14ac:dyDescent="0.25">
      <c r="J1509" s="2"/>
      <c r="L1509" s="36">
        <f>L1508/14000</f>
        <v>18571.428571428572</v>
      </c>
      <c r="M1509" s="2"/>
      <c r="T1509"/>
    </row>
    <row r="1510" spans="3:20" x14ac:dyDescent="0.25">
      <c r="J1510" s="2"/>
      <c r="M1510" s="2"/>
      <c r="T1510"/>
    </row>
    <row r="1511" spans="3:20" x14ac:dyDescent="0.25">
      <c r="J1511" s="2"/>
      <c r="M1511" s="2"/>
      <c r="T1511"/>
    </row>
    <row r="1512" spans="3:20" x14ac:dyDescent="0.25">
      <c r="M1512" s="2"/>
      <c r="T1512"/>
    </row>
    <row r="1513" spans="3:20" x14ac:dyDescent="0.25">
      <c r="M1513" s="2"/>
      <c r="T1513"/>
    </row>
    <row r="1514" spans="3:20" x14ac:dyDescent="0.25">
      <c r="M1514" s="2"/>
      <c r="T1514"/>
    </row>
    <row r="1515" spans="3:20" x14ac:dyDescent="0.25">
      <c r="J1515" s="2"/>
      <c r="M1515" s="2"/>
      <c r="T1515"/>
    </row>
    <row r="1516" spans="3:20" x14ac:dyDescent="0.25">
      <c r="M1516" s="2">
        <v>50000</v>
      </c>
      <c r="T1516"/>
    </row>
    <row r="1517" spans="3:20" x14ac:dyDescent="0.25">
      <c r="J1517" s="2"/>
      <c r="M1517" s="2">
        <v>150000</v>
      </c>
      <c r="T1517"/>
    </row>
    <row r="1518" spans="3:20" x14ac:dyDescent="0.25">
      <c r="J1518" s="2"/>
      <c r="M1518" s="2" t="e">
        <f>SUM(M1499:M1517)</f>
        <v>#REF!</v>
      </c>
      <c r="T1518"/>
    </row>
    <row r="1519" spans="3:20" x14ac:dyDescent="0.25">
      <c r="J1519" s="2"/>
      <c r="M1519" s="2"/>
      <c r="T1519"/>
    </row>
    <row r="1520" spans="3:20" x14ac:dyDescent="0.25">
      <c r="J1520" s="2"/>
      <c r="M1520" s="2">
        <v>43510000</v>
      </c>
      <c r="T1520"/>
    </row>
    <row r="1521" spans="9:20" x14ac:dyDescent="0.25">
      <c r="I1521" s="39"/>
      <c r="J1521" s="40"/>
      <c r="M1521" s="2"/>
      <c r="T1521"/>
    </row>
    <row r="1522" spans="9:20" x14ac:dyDescent="0.25">
      <c r="J1522" s="38"/>
      <c r="M1522" s="2" t="s">
        <v>471</v>
      </c>
      <c r="T1522"/>
    </row>
    <row r="1523" spans="9:20" x14ac:dyDescent="0.25">
      <c r="M1523" s="2"/>
      <c r="T1523"/>
    </row>
    <row r="1524" spans="9:20" x14ac:dyDescent="0.25">
      <c r="M1524" s="2"/>
      <c r="T1524"/>
    </row>
    <row r="1525" spans="9:20" x14ac:dyDescent="0.25">
      <c r="M1525" s="2"/>
      <c r="T1525"/>
    </row>
    <row r="1526" spans="9:20" x14ac:dyDescent="0.25">
      <c r="M1526" s="2"/>
      <c r="T1526"/>
    </row>
    <row r="1527" spans="9:20" x14ac:dyDescent="0.25">
      <c r="M1527" s="2"/>
      <c r="T1527"/>
    </row>
    <row r="1528" spans="9:20" x14ac:dyDescent="0.25">
      <c r="M1528" s="2"/>
      <c r="T1528"/>
    </row>
    <row r="1529" spans="9:20" x14ac:dyDescent="0.25">
      <c r="M1529" s="2"/>
      <c r="T1529"/>
    </row>
    <row r="1530" spans="9:20" x14ac:dyDescent="0.25">
      <c r="M1530" s="2"/>
      <c r="T1530"/>
    </row>
    <row r="1531" spans="9:20" x14ac:dyDescent="0.25">
      <c r="M1531" s="2"/>
      <c r="T1531"/>
    </row>
    <row r="1532" spans="9:20" x14ac:dyDescent="0.25">
      <c r="M1532" s="2"/>
      <c r="T1532"/>
    </row>
    <row r="1533" spans="9:20" x14ac:dyDescent="0.25">
      <c r="M1533" s="2"/>
      <c r="T1533"/>
    </row>
    <row r="1534" spans="9:20" x14ac:dyDescent="0.25">
      <c r="M1534" s="2"/>
      <c r="T1534"/>
    </row>
    <row r="1535" spans="9:20" x14ac:dyDescent="0.25">
      <c r="M1535" s="2"/>
      <c r="T1535"/>
    </row>
    <row r="1536" spans="9:20" x14ac:dyDescent="0.25">
      <c r="M1536" s="2"/>
      <c r="T1536"/>
    </row>
    <row r="1537" spans="13:20" x14ac:dyDescent="0.25">
      <c r="M1537" s="2"/>
      <c r="T1537"/>
    </row>
    <row r="1538" spans="13:20" x14ac:dyDescent="0.25">
      <c r="M1538" s="2"/>
      <c r="T1538"/>
    </row>
    <row r="1539" spans="13:20" x14ac:dyDescent="0.25">
      <c r="M1539" s="2"/>
      <c r="T1539"/>
    </row>
    <row r="1540" spans="13:20" x14ac:dyDescent="0.25">
      <c r="M1540" s="2"/>
      <c r="T1540"/>
    </row>
    <row r="1541" spans="13:20" x14ac:dyDescent="0.25">
      <c r="M1541" s="2"/>
      <c r="T1541"/>
    </row>
    <row r="1542" spans="13:20" x14ac:dyDescent="0.25">
      <c r="M1542" s="2"/>
      <c r="T1542"/>
    </row>
    <row r="1543" spans="13:20" x14ac:dyDescent="0.25">
      <c r="M1543" s="2"/>
      <c r="T1543"/>
    </row>
    <row r="1544" spans="13:20" x14ac:dyDescent="0.25">
      <c r="M1544" s="2"/>
      <c r="T1544"/>
    </row>
    <row r="1545" spans="13:20" x14ac:dyDescent="0.25">
      <c r="M1545" s="2"/>
      <c r="T1545"/>
    </row>
    <row r="1546" spans="13:20" x14ac:dyDescent="0.25">
      <c r="M1546" s="2"/>
      <c r="T1546"/>
    </row>
    <row r="1547" spans="13:20" x14ac:dyDescent="0.25">
      <c r="M1547" s="2"/>
      <c r="T1547"/>
    </row>
    <row r="1548" spans="13:20" x14ac:dyDescent="0.25">
      <c r="M1548" s="2"/>
      <c r="T1548"/>
    </row>
    <row r="1549" spans="13:20" x14ac:dyDescent="0.25">
      <c r="M1549" s="2"/>
      <c r="T1549"/>
    </row>
    <row r="1550" spans="13:20" x14ac:dyDescent="0.25">
      <c r="M1550" s="2"/>
      <c r="T1550"/>
    </row>
    <row r="1551" spans="13:20" x14ac:dyDescent="0.25">
      <c r="M1551" s="2"/>
      <c r="T1551"/>
    </row>
    <row r="1552" spans="13:20" x14ac:dyDescent="0.25">
      <c r="M1552" s="2"/>
      <c r="T1552"/>
    </row>
    <row r="1553" spans="13:20" x14ac:dyDescent="0.25">
      <c r="M1553" s="2"/>
      <c r="T1553"/>
    </row>
    <row r="1554" spans="13:20" x14ac:dyDescent="0.25">
      <c r="M1554" s="2"/>
      <c r="T1554"/>
    </row>
    <row r="1555" spans="13:20" x14ac:dyDescent="0.25">
      <c r="M1555" s="2"/>
      <c r="T1555"/>
    </row>
    <row r="1556" spans="13:20" x14ac:dyDescent="0.25">
      <c r="M1556" s="2"/>
      <c r="T1556"/>
    </row>
    <row r="1557" spans="13:20" x14ac:dyDescent="0.25">
      <c r="M1557" s="2"/>
      <c r="T1557"/>
    </row>
    <row r="1558" spans="13:20" x14ac:dyDescent="0.25">
      <c r="M1558" s="2"/>
      <c r="T1558"/>
    </row>
    <row r="1559" spans="13:20" x14ac:dyDescent="0.25">
      <c r="M1559" s="2"/>
      <c r="T1559"/>
    </row>
    <row r="1560" spans="13:20" x14ac:dyDescent="0.25">
      <c r="M1560" s="2"/>
      <c r="T1560"/>
    </row>
    <row r="1561" spans="13:20" x14ac:dyDescent="0.25">
      <c r="M1561" s="2"/>
      <c r="T1561"/>
    </row>
    <row r="1562" spans="13:20" x14ac:dyDescent="0.25">
      <c r="M1562" s="2"/>
      <c r="T1562"/>
    </row>
    <row r="1563" spans="13:20" x14ac:dyDescent="0.25">
      <c r="M1563" s="2"/>
      <c r="T1563"/>
    </row>
    <row r="1564" spans="13:20" x14ac:dyDescent="0.25">
      <c r="M1564" s="2"/>
      <c r="T1564"/>
    </row>
    <row r="1565" spans="13:20" x14ac:dyDescent="0.25">
      <c r="M1565" s="2"/>
      <c r="T1565"/>
    </row>
    <row r="1566" spans="13:20" x14ac:dyDescent="0.25">
      <c r="M1566" s="2"/>
      <c r="T1566"/>
    </row>
    <row r="1567" spans="13:20" x14ac:dyDescent="0.25">
      <c r="M1567" s="2"/>
      <c r="T1567"/>
    </row>
    <row r="1568" spans="13:20" x14ac:dyDescent="0.25">
      <c r="M1568" s="2"/>
      <c r="T1568"/>
    </row>
    <row r="1569" spans="13:20" x14ac:dyDescent="0.25">
      <c r="M1569" s="2"/>
      <c r="T1569"/>
    </row>
    <row r="1570" spans="13:20" x14ac:dyDescent="0.25">
      <c r="M1570" s="2"/>
      <c r="T1570"/>
    </row>
    <row r="1571" spans="13:20" x14ac:dyDescent="0.25">
      <c r="M1571" s="2"/>
      <c r="T1571"/>
    </row>
    <row r="1572" spans="13:20" x14ac:dyDescent="0.25">
      <c r="M1572" s="2"/>
      <c r="T1572"/>
    </row>
    <row r="1573" spans="13:20" x14ac:dyDescent="0.25">
      <c r="M1573" s="2"/>
      <c r="T1573"/>
    </row>
    <row r="1574" spans="13:20" x14ac:dyDescent="0.25">
      <c r="M1574" s="2"/>
      <c r="T1574"/>
    </row>
    <row r="1575" spans="13:20" x14ac:dyDescent="0.25">
      <c r="M1575" s="2"/>
      <c r="T1575"/>
    </row>
    <row r="1576" spans="13:20" x14ac:dyDescent="0.25">
      <c r="M1576" s="2"/>
      <c r="T1576"/>
    </row>
    <row r="1577" spans="13:20" x14ac:dyDescent="0.25">
      <c r="M1577" s="2"/>
      <c r="T1577"/>
    </row>
    <row r="1578" spans="13:20" x14ac:dyDescent="0.25">
      <c r="M1578" s="2"/>
      <c r="T1578"/>
    </row>
    <row r="1579" spans="13:20" x14ac:dyDescent="0.25">
      <c r="M1579" s="2"/>
      <c r="T1579"/>
    </row>
    <row r="1580" spans="13:20" x14ac:dyDescent="0.25">
      <c r="M1580" s="2"/>
      <c r="T1580"/>
    </row>
    <row r="1581" spans="13:20" x14ac:dyDescent="0.25">
      <c r="M1581" s="2"/>
      <c r="T1581"/>
    </row>
    <row r="1582" spans="13:20" x14ac:dyDescent="0.25">
      <c r="M1582" s="2"/>
      <c r="T1582"/>
    </row>
    <row r="1583" spans="13:20" x14ac:dyDescent="0.25">
      <c r="M1583" s="2"/>
      <c r="T1583"/>
    </row>
    <row r="1584" spans="13:20" x14ac:dyDescent="0.25">
      <c r="M1584" s="2"/>
      <c r="T1584"/>
    </row>
    <row r="1585" spans="13:20" x14ac:dyDescent="0.25">
      <c r="M1585" s="2"/>
      <c r="T1585"/>
    </row>
    <row r="1586" spans="13:20" x14ac:dyDescent="0.25">
      <c r="M1586" s="2"/>
      <c r="T1586"/>
    </row>
    <row r="1587" spans="13:20" x14ac:dyDescent="0.25">
      <c r="M1587" s="2"/>
      <c r="T1587"/>
    </row>
    <row r="1588" spans="13:20" x14ac:dyDescent="0.25">
      <c r="M1588" s="2"/>
      <c r="T1588"/>
    </row>
    <row r="1589" spans="13:20" x14ac:dyDescent="0.25">
      <c r="M1589" s="2"/>
      <c r="T1589"/>
    </row>
    <row r="1590" spans="13:20" x14ac:dyDescent="0.25">
      <c r="M1590" s="2"/>
      <c r="T1590"/>
    </row>
    <row r="1591" spans="13:20" x14ac:dyDescent="0.25">
      <c r="M1591" s="2"/>
      <c r="T1591"/>
    </row>
    <row r="1592" spans="13:20" x14ac:dyDescent="0.25">
      <c r="M1592" s="2"/>
      <c r="T1592"/>
    </row>
    <row r="1593" spans="13:20" x14ac:dyDescent="0.25">
      <c r="M1593" s="2"/>
      <c r="T1593"/>
    </row>
    <row r="1594" spans="13:20" x14ac:dyDescent="0.25">
      <c r="M1594" s="2"/>
      <c r="T1594"/>
    </row>
    <row r="1595" spans="13:20" x14ac:dyDescent="0.25">
      <c r="M1595" s="2"/>
      <c r="T1595"/>
    </row>
    <row r="1596" spans="13:20" x14ac:dyDescent="0.25">
      <c r="M1596" s="2"/>
      <c r="T1596"/>
    </row>
    <row r="1597" spans="13:20" x14ac:dyDescent="0.25">
      <c r="M1597" s="2"/>
      <c r="T1597"/>
    </row>
    <row r="1598" spans="13:20" x14ac:dyDescent="0.25">
      <c r="M1598" s="2"/>
      <c r="T1598"/>
    </row>
    <row r="1599" spans="13:20" x14ac:dyDescent="0.25">
      <c r="M1599" s="2"/>
      <c r="T1599"/>
    </row>
    <row r="1600" spans="13:20" x14ac:dyDescent="0.25">
      <c r="M1600" s="2"/>
      <c r="T1600"/>
    </row>
    <row r="1601" spans="13:20" x14ac:dyDescent="0.25">
      <c r="M1601" s="2"/>
      <c r="T1601"/>
    </row>
    <row r="1602" spans="13:20" x14ac:dyDescent="0.25">
      <c r="M1602" s="2"/>
      <c r="T1602"/>
    </row>
    <row r="1603" spans="13:20" x14ac:dyDescent="0.25">
      <c r="M1603" s="2"/>
      <c r="T1603"/>
    </row>
    <row r="1604" spans="13:20" x14ac:dyDescent="0.25">
      <c r="M1604" s="2"/>
      <c r="T1604"/>
    </row>
    <row r="1605" spans="13:20" x14ac:dyDescent="0.25">
      <c r="M1605" s="2"/>
      <c r="T1605"/>
    </row>
    <row r="1606" spans="13:20" x14ac:dyDescent="0.25">
      <c r="M1606" s="2"/>
      <c r="T1606"/>
    </row>
    <row r="1607" spans="13:20" x14ac:dyDescent="0.25">
      <c r="M1607" s="2"/>
      <c r="T1607"/>
    </row>
    <row r="1608" spans="13:20" x14ac:dyDescent="0.25">
      <c r="M1608" s="2"/>
      <c r="T1608"/>
    </row>
    <row r="1609" spans="13:20" x14ac:dyDescent="0.25">
      <c r="M1609" s="2"/>
      <c r="T1609"/>
    </row>
    <row r="1610" spans="13:20" x14ac:dyDescent="0.25">
      <c r="M1610" s="2"/>
      <c r="T1610"/>
    </row>
    <row r="1611" spans="13:20" x14ac:dyDescent="0.25">
      <c r="M1611" s="2"/>
      <c r="T1611"/>
    </row>
    <row r="1612" spans="13:20" x14ac:dyDescent="0.25">
      <c r="M1612" s="2"/>
      <c r="T1612"/>
    </row>
    <row r="1613" spans="13:20" x14ac:dyDescent="0.25">
      <c r="M1613" s="2"/>
      <c r="T1613"/>
    </row>
    <row r="1614" spans="13:20" x14ac:dyDescent="0.25">
      <c r="M1614" s="2"/>
      <c r="T1614"/>
    </row>
    <row r="1615" spans="13:20" x14ac:dyDescent="0.25">
      <c r="M1615" s="2"/>
      <c r="T1615"/>
    </row>
    <row r="1616" spans="13:20" x14ac:dyDescent="0.25">
      <c r="M1616" s="2"/>
      <c r="T1616"/>
    </row>
    <row r="1617" spans="13:20" x14ac:dyDescent="0.25">
      <c r="M1617" s="2"/>
      <c r="T1617"/>
    </row>
    <row r="1618" spans="13:20" x14ac:dyDescent="0.25">
      <c r="M1618" s="2"/>
      <c r="T1618"/>
    </row>
    <row r="1619" spans="13:20" x14ac:dyDescent="0.25">
      <c r="M1619" s="2"/>
      <c r="T1619"/>
    </row>
    <row r="1620" spans="13:20" x14ac:dyDescent="0.25">
      <c r="M1620" s="2"/>
      <c r="T1620"/>
    </row>
    <row r="1621" spans="13:20" x14ac:dyDescent="0.25">
      <c r="M1621" s="2"/>
      <c r="T1621"/>
    </row>
    <row r="1622" spans="13:20" x14ac:dyDescent="0.25">
      <c r="M1622" s="2"/>
      <c r="T1622"/>
    </row>
    <row r="1623" spans="13:20" x14ac:dyDescent="0.25">
      <c r="M1623" s="2"/>
      <c r="T1623"/>
    </row>
    <row r="1624" spans="13:20" x14ac:dyDescent="0.25">
      <c r="M1624" s="2"/>
      <c r="T1624"/>
    </row>
    <row r="1625" spans="13:20" x14ac:dyDescent="0.25">
      <c r="M1625" s="2"/>
      <c r="T1625"/>
    </row>
    <row r="1626" spans="13:20" x14ac:dyDescent="0.25">
      <c r="M1626" s="2"/>
      <c r="T1626"/>
    </row>
    <row r="1627" spans="13:20" x14ac:dyDescent="0.25">
      <c r="M1627" s="2"/>
      <c r="T1627"/>
    </row>
    <row r="1628" spans="13:20" x14ac:dyDescent="0.25">
      <c r="M1628" s="2"/>
      <c r="T1628"/>
    </row>
    <row r="1629" spans="13:20" x14ac:dyDescent="0.25">
      <c r="M1629" s="2"/>
      <c r="T1629"/>
    </row>
    <row r="1630" spans="13:20" x14ac:dyDescent="0.25">
      <c r="M1630" s="2"/>
      <c r="T1630"/>
    </row>
    <row r="1631" spans="13:20" x14ac:dyDescent="0.25">
      <c r="M1631" s="2"/>
      <c r="T1631"/>
    </row>
    <row r="1632" spans="13:20" x14ac:dyDescent="0.25">
      <c r="M1632" s="2"/>
      <c r="T1632"/>
    </row>
    <row r="1633" spans="13:20" x14ac:dyDescent="0.25">
      <c r="M1633" s="2"/>
      <c r="T1633"/>
    </row>
    <row r="1634" spans="13:20" x14ac:dyDescent="0.25">
      <c r="M1634" s="2"/>
      <c r="T1634"/>
    </row>
    <row r="1635" spans="13:20" x14ac:dyDescent="0.25">
      <c r="M1635" s="2"/>
      <c r="T1635"/>
    </row>
    <row r="1636" spans="13:20" x14ac:dyDescent="0.25">
      <c r="M1636" s="2"/>
      <c r="T1636"/>
    </row>
    <row r="1637" spans="13:20" x14ac:dyDescent="0.25">
      <c r="M1637" s="2"/>
      <c r="T1637"/>
    </row>
    <row r="1638" spans="13:20" x14ac:dyDescent="0.25">
      <c r="M1638" s="2"/>
      <c r="T1638"/>
    </row>
    <row r="1639" spans="13:20" x14ac:dyDescent="0.25">
      <c r="M1639" s="2"/>
      <c r="T1639"/>
    </row>
    <row r="1640" spans="13:20" x14ac:dyDescent="0.25">
      <c r="M1640" s="2"/>
      <c r="T1640"/>
    </row>
    <row r="1641" spans="13:20" x14ac:dyDescent="0.25">
      <c r="M1641" s="2"/>
      <c r="T1641"/>
    </row>
    <row r="1642" spans="13:20" x14ac:dyDescent="0.25">
      <c r="M1642" s="2"/>
      <c r="T1642"/>
    </row>
    <row r="1643" spans="13:20" x14ac:dyDescent="0.25">
      <c r="M1643" s="2"/>
      <c r="T1643"/>
    </row>
    <row r="1644" spans="13:20" x14ac:dyDescent="0.25">
      <c r="M1644" s="2"/>
      <c r="T1644"/>
    </row>
    <row r="1645" spans="13:20" x14ac:dyDescent="0.25">
      <c r="M1645" s="2"/>
      <c r="T1645"/>
    </row>
    <row r="1646" spans="13:20" x14ac:dyDescent="0.25">
      <c r="M1646" s="2"/>
      <c r="T1646"/>
    </row>
    <row r="1647" spans="13:20" x14ac:dyDescent="0.25">
      <c r="M1647" s="2"/>
      <c r="T1647"/>
    </row>
    <row r="1648" spans="13:20" x14ac:dyDescent="0.25">
      <c r="M1648" s="2"/>
      <c r="T1648"/>
    </row>
    <row r="1649" spans="13:20" x14ac:dyDescent="0.25">
      <c r="M1649" s="2"/>
      <c r="T1649"/>
    </row>
    <row r="1650" spans="13:20" x14ac:dyDescent="0.25">
      <c r="M1650" s="2"/>
      <c r="T1650"/>
    </row>
    <row r="1651" spans="13:20" x14ac:dyDescent="0.25">
      <c r="M1651" s="2"/>
      <c r="T1651"/>
    </row>
    <row r="1652" spans="13:20" x14ac:dyDescent="0.25">
      <c r="M1652" s="2"/>
      <c r="T1652"/>
    </row>
    <row r="1653" spans="13:20" x14ac:dyDescent="0.25">
      <c r="M1653" s="2"/>
      <c r="T1653"/>
    </row>
    <row r="1654" spans="13:20" x14ac:dyDescent="0.25">
      <c r="M1654" s="2"/>
      <c r="T1654"/>
    </row>
    <row r="1655" spans="13:20" x14ac:dyDescent="0.25">
      <c r="M1655" s="2"/>
      <c r="T1655"/>
    </row>
    <row r="1656" spans="13:20" x14ac:dyDescent="0.25">
      <c r="M1656" s="2"/>
      <c r="T1656"/>
    </row>
    <row r="1657" spans="13:20" x14ac:dyDescent="0.25">
      <c r="M1657" s="2"/>
      <c r="T1657"/>
    </row>
    <row r="1658" spans="13:20" x14ac:dyDescent="0.25">
      <c r="M1658" s="2"/>
      <c r="T1658"/>
    </row>
    <row r="1659" spans="13:20" x14ac:dyDescent="0.25">
      <c r="M1659" s="2"/>
      <c r="T1659"/>
    </row>
    <row r="1660" spans="13:20" x14ac:dyDescent="0.25">
      <c r="M1660" s="2"/>
      <c r="T1660"/>
    </row>
    <row r="1661" spans="13:20" x14ac:dyDescent="0.25">
      <c r="M1661" s="2"/>
      <c r="T1661"/>
    </row>
    <row r="1662" spans="13:20" x14ac:dyDescent="0.25">
      <c r="M1662" s="2"/>
      <c r="T1662"/>
    </row>
    <row r="1663" spans="13:20" x14ac:dyDescent="0.25">
      <c r="M1663" s="2"/>
      <c r="T1663"/>
    </row>
    <row r="1664" spans="13:20" x14ac:dyDescent="0.25">
      <c r="M1664" s="2"/>
      <c r="T1664"/>
    </row>
    <row r="1665" spans="13:20" x14ac:dyDescent="0.25">
      <c r="M1665" s="2"/>
      <c r="T1665"/>
    </row>
    <row r="1666" spans="13:20" x14ac:dyDescent="0.25">
      <c r="M1666" s="2"/>
      <c r="T1666"/>
    </row>
    <row r="1667" spans="13:20" x14ac:dyDescent="0.25">
      <c r="M1667" s="2"/>
      <c r="T1667"/>
    </row>
    <row r="1668" spans="13:20" x14ac:dyDescent="0.25">
      <c r="M1668" s="2"/>
      <c r="T1668"/>
    </row>
    <row r="1669" spans="13:20" x14ac:dyDescent="0.25">
      <c r="M1669" s="2"/>
      <c r="T1669"/>
    </row>
    <row r="1670" spans="13:20" x14ac:dyDescent="0.25">
      <c r="M1670" s="2"/>
      <c r="T1670"/>
    </row>
    <row r="1671" spans="13:20" x14ac:dyDescent="0.25">
      <c r="M1671" s="2"/>
      <c r="T1671"/>
    </row>
    <row r="1672" spans="13:20" x14ac:dyDescent="0.25">
      <c r="M1672" s="2"/>
      <c r="T1672"/>
    </row>
    <row r="1673" spans="13:20" x14ac:dyDescent="0.25">
      <c r="M1673" s="2"/>
      <c r="T1673"/>
    </row>
    <row r="1674" spans="13:20" x14ac:dyDescent="0.25">
      <c r="M1674" s="2"/>
      <c r="T1674"/>
    </row>
    <row r="1675" spans="13:20" x14ac:dyDescent="0.25">
      <c r="M1675" s="2"/>
      <c r="T1675"/>
    </row>
    <row r="1676" spans="13:20" x14ac:dyDescent="0.25">
      <c r="M1676" s="2"/>
      <c r="T1676"/>
    </row>
    <row r="1677" spans="13:20" x14ac:dyDescent="0.25">
      <c r="M1677" s="2"/>
      <c r="T1677"/>
    </row>
    <row r="1678" spans="13:20" x14ac:dyDescent="0.25">
      <c r="M1678" s="2"/>
      <c r="T1678"/>
    </row>
    <row r="1679" spans="13:20" x14ac:dyDescent="0.25">
      <c r="M1679" s="2"/>
      <c r="T1679"/>
    </row>
    <row r="1680" spans="13:20" x14ac:dyDescent="0.25">
      <c r="M1680" s="2"/>
      <c r="T1680"/>
    </row>
    <row r="1681" spans="13:20" x14ac:dyDescent="0.25">
      <c r="M1681" s="2"/>
      <c r="T1681"/>
    </row>
    <row r="1682" spans="13:20" x14ac:dyDescent="0.25">
      <c r="M1682" s="2"/>
      <c r="T1682"/>
    </row>
    <row r="1683" spans="13:20" x14ac:dyDescent="0.25">
      <c r="M1683" s="2"/>
      <c r="T1683"/>
    </row>
    <row r="1684" spans="13:20" x14ac:dyDescent="0.25">
      <c r="M1684" s="2"/>
      <c r="T1684"/>
    </row>
    <row r="1685" spans="13:20" x14ac:dyDescent="0.25">
      <c r="M1685" s="2"/>
      <c r="T1685"/>
    </row>
    <row r="1686" spans="13:20" x14ac:dyDescent="0.25">
      <c r="M1686" s="2"/>
      <c r="T1686"/>
    </row>
    <row r="1687" spans="13:20" x14ac:dyDescent="0.25">
      <c r="M1687" s="2"/>
      <c r="T1687"/>
    </row>
    <row r="1688" spans="13:20" x14ac:dyDescent="0.25">
      <c r="M1688" s="2"/>
      <c r="T1688"/>
    </row>
    <row r="1689" spans="13:20" x14ac:dyDescent="0.25">
      <c r="M1689" s="2"/>
      <c r="T1689"/>
    </row>
    <row r="1690" spans="13:20" x14ac:dyDescent="0.25">
      <c r="M1690" s="2"/>
      <c r="T1690"/>
    </row>
    <row r="1691" spans="13:20" x14ac:dyDescent="0.25">
      <c r="M1691" s="2"/>
      <c r="T1691"/>
    </row>
    <row r="1692" spans="13:20" x14ac:dyDescent="0.25">
      <c r="M1692" s="2"/>
      <c r="T1692"/>
    </row>
    <row r="1693" spans="13:20" x14ac:dyDescent="0.25">
      <c r="M1693" s="2"/>
      <c r="T1693"/>
    </row>
    <row r="1694" spans="13:20" x14ac:dyDescent="0.25">
      <c r="M1694" s="2"/>
      <c r="T1694"/>
    </row>
    <row r="1695" spans="13:20" x14ac:dyDescent="0.25">
      <c r="M1695" s="2"/>
      <c r="T1695"/>
    </row>
    <row r="1696" spans="13:20" x14ac:dyDescent="0.25">
      <c r="M1696" s="2"/>
      <c r="T1696"/>
    </row>
    <row r="1697" spans="13:20" x14ac:dyDescent="0.25">
      <c r="M1697" s="2"/>
      <c r="T1697"/>
    </row>
    <row r="1698" spans="13:20" x14ac:dyDescent="0.25">
      <c r="M1698" s="2"/>
      <c r="T1698"/>
    </row>
    <row r="1699" spans="13:20" x14ac:dyDescent="0.25">
      <c r="M1699" s="2"/>
      <c r="T1699"/>
    </row>
    <row r="1700" spans="13:20" x14ac:dyDescent="0.25">
      <c r="M1700" s="2"/>
      <c r="T1700"/>
    </row>
    <row r="1701" spans="13:20" x14ac:dyDescent="0.25">
      <c r="M1701" s="2"/>
      <c r="T1701"/>
    </row>
    <row r="1702" spans="13:20" x14ac:dyDescent="0.25">
      <c r="M1702" s="2"/>
      <c r="T1702"/>
    </row>
    <row r="1703" spans="13:20" x14ac:dyDescent="0.25">
      <c r="M1703" s="2"/>
      <c r="T1703"/>
    </row>
    <row r="1704" spans="13:20" x14ac:dyDescent="0.25">
      <c r="M1704" s="2"/>
      <c r="T1704"/>
    </row>
    <row r="1705" spans="13:20" x14ac:dyDescent="0.25">
      <c r="M1705" s="2"/>
      <c r="T1705"/>
    </row>
    <row r="1706" spans="13:20" x14ac:dyDescent="0.25">
      <c r="M1706" s="2"/>
      <c r="T1706"/>
    </row>
    <row r="1707" spans="13:20" x14ac:dyDescent="0.25">
      <c r="M1707" s="2"/>
      <c r="T1707"/>
    </row>
    <row r="1708" spans="13:20" x14ac:dyDescent="0.25">
      <c r="M1708" s="2"/>
      <c r="T1708"/>
    </row>
    <row r="1709" spans="13:20" x14ac:dyDescent="0.25">
      <c r="M1709" s="2"/>
      <c r="T1709"/>
    </row>
    <row r="1710" spans="13:20" x14ac:dyDescent="0.25">
      <c r="M1710" s="2"/>
      <c r="T1710"/>
    </row>
    <row r="1711" spans="13:20" x14ac:dyDescent="0.25">
      <c r="M1711" s="2"/>
      <c r="T1711"/>
    </row>
    <row r="1712" spans="13:20" x14ac:dyDescent="0.25">
      <c r="M1712" s="2"/>
      <c r="T1712"/>
    </row>
    <row r="1713" spans="13:20" x14ac:dyDescent="0.25">
      <c r="M1713" s="2"/>
      <c r="T1713"/>
    </row>
    <row r="1714" spans="13:20" x14ac:dyDescent="0.25">
      <c r="M1714" s="2"/>
      <c r="T1714"/>
    </row>
    <row r="1715" spans="13:20" x14ac:dyDescent="0.25">
      <c r="M1715" s="2"/>
      <c r="T1715"/>
    </row>
    <row r="1716" spans="13:20" x14ac:dyDescent="0.25">
      <c r="M1716" s="2"/>
      <c r="T1716"/>
    </row>
    <row r="1717" spans="13:20" x14ac:dyDescent="0.25">
      <c r="M1717" s="2"/>
      <c r="T1717"/>
    </row>
    <row r="1718" spans="13:20" x14ac:dyDescent="0.25">
      <c r="M1718" s="2"/>
      <c r="T1718"/>
    </row>
    <row r="1719" spans="13:20" x14ac:dyDescent="0.25">
      <c r="M1719" s="2"/>
      <c r="T1719"/>
    </row>
    <row r="1720" spans="13:20" x14ac:dyDescent="0.25">
      <c r="M1720" s="2"/>
      <c r="T1720"/>
    </row>
    <row r="1721" spans="13:20" x14ac:dyDescent="0.25">
      <c r="M1721" s="2"/>
      <c r="T1721"/>
    </row>
    <row r="1722" spans="13:20" x14ac:dyDescent="0.25">
      <c r="M1722" s="2"/>
      <c r="T1722"/>
    </row>
    <row r="1723" spans="13:20" x14ac:dyDescent="0.25">
      <c r="M1723" s="2"/>
      <c r="T1723"/>
    </row>
    <row r="1724" spans="13:20" x14ac:dyDescent="0.25">
      <c r="M1724" s="2"/>
      <c r="T1724"/>
    </row>
    <row r="1725" spans="13:20" x14ac:dyDescent="0.25">
      <c r="M1725" s="2"/>
      <c r="T1725"/>
    </row>
    <row r="1726" spans="13:20" x14ac:dyDescent="0.25">
      <c r="M1726" s="2"/>
      <c r="T1726"/>
    </row>
    <row r="1727" spans="13:20" x14ac:dyDescent="0.25">
      <c r="M1727" s="2"/>
      <c r="T1727"/>
    </row>
    <row r="1728" spans="13:20" x14ac:dyDescent="0.25">
      <c r="M1728" s="2"/>
      <c r="T1728"/>
    </row>
    <row r="1729" spans="13:20" x14ac:dyDescent="0.25">
      <c r="M1729" s="2"/>
      <c r="T1729"/>
    </row>
    <row r="1730" spans="13:20" x14ac:dyDescent="0.25">
      <c r="M1730" s="2"/>
      <c r="T1730"/>
    </row>
    <row r="1731" spans="13:20" x14ac:dyDescent="0.25">
      <c r="M1731" s="2"/>
      <c r="T1731"/>
    </row>
    <row r="1732" spans="13:20" x14ac:dyDescent="0.25">
      <c r="M1732" s="2"/>
      <c r="T1732"/>
    </row>
    <row r="1733" spans="13:20" x14ac:dyDescent="0.25">
      <c r="M1733" s="2"/>
      <c r="T1733"/>
    </row>
    <row r="1734" spans="13:20" x14ac:dyDescent="0.25">
      <c r="M1734" s="2"/>
      <c r="T1734"/>
    </row>
    <row r="1735" spans="13:20" x14ac:dyDescent="0.25">
      <c r="M1735" s="2"/>
      <c r="T1735"/>
    </row>
    <row r="1736" spans="13:20" x14ac:dyDescent="0.25">
      <c r="M1736" s="2"/>
      <c r="T1736"/>
    </row>
    <row r="1737" spans="13:20" x14ac:dyDescent="0.25">
      <c r="M1737" s="2"/>
      <c r="T1737"/>
    </row>
    <row r="1738" spans="13:20" x14ac:dyDescent="0.25">
      <c r="M1738" s="2"/>
      <c r="T1738"/>
    </row>
    <row r="1739" spans="13:20" x14ac:dyDescent="0.25">
      <c r="M1739" s="2"/>
      <c r="T1739"/>
    </row>
    <row r="1740" spans="13:20" x14ac:dyDescent="0.25">
      <c r="M1740" s="2"/>
      <c r="T1740"/>
    </row>
    <row r="1741" spans="13:20" x14ac:dyDescent="0.25">
      <c r="M1741" s="2"/>
      <c r="T1741"/>
    </row>
    <row r="1742" spans="13:20" x14ac:dyDescent="0.25">
      <c r="M1742" s="2"/>
      <c r="T1742"/>
    </row>
    <row r="1743" spans="13:20" x14ac:dyDescent="0.25">
      <c r="M1743" s="2"/>
      <c r="T1743"/>
    </row>
    <row r="1744" spans="13:20" x14ac:dyDescent="0.25">
      <c r="M1744" s="2"/>
      <c r="T1744"/>
    </row>
    <row r="1745" spans="13:20" x14ac:dyDescent="0.25">
      <c r="M1745" s="2"/>
      <c r="T1745"/>
    </row>
    <row r="1746" spans="13:20" x14ac:dyDescent="0.25">
      <c r="M1746" s="2"/>
      <c r="T1746"/>
    </row>
    <row r="1747" spans="13:20" x14ac:dyDescent="0.25">
      <c r="M1747" s="2"/>
      <c r="T1747"/>
    </row>
    <row r="1748" spans="13:20" x14ac:dyDescent="0.25">
      <c r="M1748" s="2"/>
      <c r="T1748"/>
    </row>
    <row r="1749" spans="13:20" x14ac:dyDescent="0.25">
      <c r="M1749" s="2"/>
      <c r="T1749"/>
    </row>
    <row r="1750" spans="13:20" x14ac:dyDescent="0.25">
      <c r="M1750" s="2"/>
      <c r="T1750"/>
    </row>
    <row r="1751" spans="13:20" x14ac:dyDescent="0.25">
      <c r="M1751" s="2"/>
      <c r="T1751"/>
    </row>
    <row r="1752" spans="13:20" x14ac:dyDescent="0.25">
      <c r="M1752" s="2"/>
      <c r="T1752"/>
    </row>
    <row r="1753" spans="13:20" x14ac:dyDescent="0.25">
      <c r="M1753" s="2"/>
      <c r="T1753"/>
    </row>
    <row r="1754" spans="13:20" x14ac:dyDescent="0.25">
      <c r="M1754" s="2"/>
      <c r="T1754"/>
    </row>
    <row r="1755" spans="13:20" x14ac:dyDescent="0.25">
      <c r="M1755" s="2"/>
      <c r="T1755"/>
    </row>
    <row r="1756" spans="13:20" x14ac:dyDescent="0.25">
      <c r="M1756" s="2"/>
      <c r="T1756"/>
    </row>
    <row r="1757" spans="13:20" x14ac:dyDescent="0.25">
      <c r="T1757"/>
    </row>
    <row r="1758" spans="13:20" x14ac:dyDescent="0.25">
      <c r="T1758"/>
    </row>
    <row r="1759" spans="13:20" x14ac:dyDescent="0.25">
      <c r="T1759"/>
    </row>
    <row r="1760" spans="13:20" x14ac:dyDescent="0.25">
      <c r="T1760"/>
    </row>
    <row r="1761" spans="20:20" x14ac:dyDescent="0.25">
      <c r="T1761"/>
    </row>
    <row r="1762" spans="20:20" x14ac:dyDescent="0.25">
      <c r="T1762"/>
    </row>
    <row r="1763" spans="20:20" x14ac:dyDescent="0.25">
      <c r="T1763"/>
    </row>
    <row r="1764" spans="20:20" x14ac:dyDescent="0.25">
      <c r="T1764"/>
    </row>
    <row r="1765" spans="20:20" x14ac:dyDescent="0.25">
      <c r="T1765"/>
    </row>
    <row r="1766" spans="20:20" x14ac:dyDescent="0.25">
      <c r="T1766"/>
    </row>
    <row r="1767" spans="20:20" x14ac:dyDescent="0.25">
      <c r="T1767"/>
    </row>
    <row r="1768" spans="20:20" x14ac:dyDescent="0.25">
      <c r="T1768"/>
    </row>
    <row r="1769" spans="20:20" x14ac:dyDescent="0.25">
      <c r="T1769"/>
    </row>
    <row r="1770" spans="20:20" x14ac:dyDescent="0.25">
      <c r="T1770"/>
    </row>
    <row r="1771" spans="20:20" x14ac:dyDescent="0.25">
      <c r="T1771"/>
    </row>
    <row r="1772" spans="20:20" x14ac:dyDescent="0.25">
      <c r="T1772"/>
    </row>
    <row r="1773" spans="20:20" x14ac:dyDescent="0.25">
      <c r="T1773"/>
    </row>
    <row r="1774" spans="20:20" x14ac:dyDescent="0.25">
      <c r="T1774"/>
    </row>
    <row r="1775" spans="20:20" x14ac:dyDescent="0.25">
      <c r="T1775"/>
    </row>
    <row r="1776" spans="20:20" x14ac:dyDescent="0.25">
      <c r="T1776"/>
    </row>
    <row r="1777" spans="20:20" x14ac:dyDescent="0.25">
      <c r="T1777"/>
    </row>
    <row r="1778" spans="20:20" x14ac:dyDescent="0.25">
      <c r="T1778"/>
    </row>
    <row r="1779" spans="20:20" x14ac:dyDescent="0.25">
      <c r="T1779"/>
    </row>
    <row r="1780" spans="20:20" x14ac:dyDescent="0.25">
      <c r="T1780"/>
    </row>
    <row r="1781" spans="20:20" x14ac:dyDescent="0.25">
      <c r="T1781"/>
    </row>
    <row r="1782" spans="20:20" x14ac:dyDescent="0.25">
      <c r="T1782"/>
    </row>
    <row r="1783" spans="20:20" x14ac:dyDescent="0.25">
      <c r="T1783"/>
    </row>
    <row r="1784" spans="20:20" x14ac:dyDescent="0.25">
      <c r="T1784"/>
    </row>
    <row r="1785" spans="20:20" x14ac:dyDescent="0.25">
      <c r="T1785"/>
    </row>
    <row r="1786" spans="20:20" x14ac:dyDescent="0.25">
      <c r="T1786"/>
    </row>
    <row r="1787" spans="20:20" x14ac:dyDescent="0.25">
      <c r="T1787"/>
    </row>
    <row r="1788" spans="20:20" x14ac:dyDescent="0.25">
      <c r="T1788"/>
    </row>
    <row r="1789" spans="20:20" x14ac:dyDescent="0.25">
      <c r="T1789"/>
    </row>
    <row r="1790" spans="20:20" x14ac:dyDescent="0.25">
      <c r="T1790"/>
    </row>
    <row r="1791" spans="20:20" x14ac:dyDescent="0.25">
      <c r="T1791"/>
    </row>
    <row r="1792" spans="20:20" x14ac:dyDescent="0.25">
      <c r="T1792"/>
    </row>
    <row r="1793" spans="20:20" x14ac:dyDescent="0.25">
      <c r="T1793"/>
    </row>
    <row r="1794" spans="20:20" x14ac:dyDescent="0.25">
      <c r="T1794"/>
    </row>
    <row r="1795" spans="20:20" x14ac:dyDescent="0.25">
      <c r="T1795"/>
    </row>
    <row r="1796" spans="20:20" x14ac:dyDescent="0.25">
      <c r="T1796"/>
    </row>
    <row r="1797" spans="20:20" x14ac:dyDescent="0.25">
      <c r="T1797"/>
    </row>
    <row r="1798" spans="20:20" x14ac:dyDescent="0.25">
      <c r="T1798"/>
    </row>
    <row r="1799" spans="20:20" x14ac:dyDescent="0.25">
      <c r="T1799"/>
    </row>
    <row r="1800" spans="20:20" x14ac:dyDescent="0.25">
      <c r="T1800"/>
    </row>
    <row r="1801" spans="20:20" x14ac:dyDescent="0.25">
      <c r="T1801"/>
    </row>
    <row r="1802" spans="20:20" x14ac:dyDescent="0.25">
      <c r="T1802"/>
    </row>
    <row r="1803" spans="20:20" x14ac:dyDescent="0.25">
      <c r="T1803"/>
    </row>
    <row r="1804" spans="20:20" x14ac:dyDescent="0.25">
      <c r="T1804"/>
    </row>
    <row r="1805" spans="20:20" x14ac:dyDescent="0.25">
      <c r="T1805"/>
    </row>
    <row r="1806" spans="20:20" x14ac:dyDescent="0.25">
      <c r="T1806"/>
    </row>
    <row r="1807" spans="20:20" x14ac:dyDescent="0.25">
      <c r="T1807"/>
    </row>
    <row r="1808" spans="20:20" x14ac:dyDescent="0.25">
      <c r="T1808"/>
    </row>
    <row r="1809" spans="20:20" x14ac:dyDescent="0.25">
      <c r="T1809"/>
    </row>
    <row r="1810" spans="20:20" x14ac:dyDescent="0.25">
      <c r="T1810"/>
    </row>
    <row r="1811" spans="20:20" x14ac:dyDescent="0.25">
      <c r="T1811"/>
    </row>
    <row r="1812" spans="20:20" x14ac:dyDescent="0.25">
      <c r="T1812"/>
    </row>
    <row r="1813" spans="20:20" x14ac:dyDescent="0.25">
      <c r="T1813"/>
    </row>
    <row r="1814" spans="20:20" x14ac:dyDescent="0.25">
      <c r="T1814"/>
    </row>
    <row r="1815" spans="20:20" x14ac:dyDescent="0.25">
      <c r="T1815"/>
    </row>
    <row r="1816" spans="20:20" x14ac:dyDescent="0.25">
      <c r="T1816"/>
    </row>
    <row r="1817" spans="20:20" x14ac:dyDescent="0.25">
      <c r="T1817"/>
    </row>
    <row r="1818" spans="20:20" x14ac:dyDescent="0.25">
      <c r="T1818"/>
    </row>
    <row r="1819" spans="20:20" x14ac:dyDescent="0.25">
      <c r="T1819"/>
    </row>
    <row r="1820" spans="20:20" x14ac:dyDescent="0.25">
      <c r="T1820"/>
    </row>
    <row r="1821" spans="20:20" x14ac:dyDescent="0.25">
      <c r="T1821"/>
    </row>
    <row r="1822" spans="20:20" x14ac:dyDescent="0.25">
      <c r="T1822"/>
    </row>
    <row r="1823" spans="20:20" x14ac:dyDescent="0.25">
      <c r="T1823"/>
    </row>
    <row r="1824" spans="20:20" x14ac:dyDescent="0.25">
      <c r="T1824"/>
    </row>
    <row r="1825" spans="20:20" x14ac:dyDescent="0.25">
      <c r="T1825"/>
    </row>
    <row r="1826" spans="20:20" x14ac:dyDescent="0.25">
      <c r="T1826"/>
    </row>
    <row r="1827" spans="20:20" x14ac:dyDescent="0.25">
      <c r="T1827"/>
    </row>
    <row r="1828" spans="20:20" x14ac:dyDescent="0.25">
      <c r="T1828"/>
    </row>
    <row r="1829" spans="20:20" x14ac:dyDescent="0.25">
      <c r="T1829"/>
    </row>
    <row r="1830" spans="20:20" x14ac:dyDescent="0.25">
      <c r="T1830"/>
    </row>
    <row r="1831" spans="20:20" x14ac:dyDescent="0.25">
      <c r="T1831"/>
    </row>
    <row r="1832" spans="20:20" x14ac:dyDescent="0.25">
      <c r="T1832"/>
    </row>
    <row r="1833" spans="20:20" x14ac:dyDescent="0.25">
      <c r="T1833"/>
    </row>
    <row r="1834" spans="20:20" x14ac:dyDescent="0.25">
      <c r="T1834"/>
    </row>
    <row r="1835" spans="20:20" x14ac:dyDescent="0.25">
      <c r="T1835"/>
    </row>
    <row r="1836" spans="20:20" x14ac:dyDescent="0.25">
      <c r="T1836"/>
    </row>
    <row r="1837" spans="20:20" x14ac:dyDescent="0.25">
      <c r="T1837"/>
    </row>
    <row r="1838" spans="20:20" x14ac:dyDescent="0.25">
      <c r="T1838"/>
    </row>
    <row r="1839" spans="20:20" x14ac:dyDescent="0.25">
      <c r="T1839"/>
    </row>
    <row r="1840" spans="20:20" x14ac:dyDescent="0.25">
      <c r="T1840"/>
    </row>
    <row r="1841" spans="20:20" x14ac:dyDescent="0.25">
      <c r="T1841"/>
    </row>
    <row r="1842" spans="20:20" x14ac:dyDescent="0.25">
      <c r="T1842"/>
    </row>
    <row r="1843" spans="20:20" x14ac:dyDescent="0.25">
      <c r="T1843"/>
    </row>
    <row r="1844" spans="20:20" x14ac:dyDescent="0.25">
      <c r="T1844"/>
    </row>
    <row r="1845" spans="20:20" x14ac:dyDescent="0.25">
      <c r="T1845"/>
    </row>
    <row r="1846" spans="20:20" x14ac:dyDescent="0.25">
      <c r="T1846"/>
    </row>
    <row r="1847" spans="20:20" x14ac:dyDescent="0.25">
      <c r="T1847"/>
    </row>
    <row r="1848" spans="20:20" x14ac:dyDescent="0.25">
      <c r="T1848"/>
    </row>
    <row r="1849" spans="20:20" x14ac:dyDescent="0.25">
      <c r="T1849"/>
    </row>
    <row r="1850" spans="20:20" x14ac:dyDescent="0.25">
      <c r="T1850"/>
    </row>
    <row r="1851" spans="20:20" x14ac:dyDescent="0.25">
      <c r="T1851"/>
    </row>
    <row r="1852" spans="20:20" x14ac:dyDescent="0.25">
      <c r="T1852"/>
    </row>
    <row r="1853" spans="20:20" x14ac:dyDescent="0.25">
      <c r="T1853"/>
    </row>
    <row r="1854" spans="20:20" x14ac:dyDescent="0.25">
      <c r="T1854"/>
    </row>
    <row r="1855" spans="20:20" x14ac:dyDescent="0.25">
      <c r="T1855"/>
    </row>
    <row r="1856" spans="20:20" x14ac:dyDescent="0.25">
      <c r="T1856"/>
    </row>
    <row r="1857" spans="20:20" x14ac:dyDescent="0.25">
      <c r="T1857"/>
    </row>
    <row r="1858" spans="20:20" x14ac:dyDescent="0.25">
      <c r="T1858"/>
    </row>
    <row r="1859" spans="20:20" x14ac:dyDescent="0.25">
      <c r="T1859"/>
    </row>
    <row r="1860" spans="20:20" x14ac:dyDescent="0.25">
      <c r="T1860"/>
    </row>
    <row r="1861" spans="20:20" x14ac:dyDescent="0.25">
      <c r="T1861"/>
    </row>
    <row r="1862" spans="20:20" x14ac:dyDescent="0.25">
      <c r="T1862"/>
    </row>
    <row r="1863" spans="20:20" x14ac:dyDescent="0.25">
      <c r="T1863"/>
    </row>
    <row r="1864" spans="20:20" x14ac:dyDescent="0.25">
      <c r="T1864"/>
    </row>
    <row r="1865" spans="20:20" x14ac:dyDescent="0.25">
      <c r="T1865"/>
    </row>
    <row r="1866" spans="20:20" x14ac:dyDescent="0.25">
      <c r="T1866"/>
    </row>
    <row r="1867" spans="20:20" x14ac:dyDescent="0.25">
      <c r="T1867"/>
    </row>
    <row r="1868" spans="20:20" x14ac:dyDescent="0.25">
      <c r="T1868"/>
    </row>
    <row r="1869" spans="20:20" x14ac:dyDescent="0.25">
      <c r="T1869"/>
    </row>
    <row r="1870" spans="20:20" x14ac:dyDescent="0.25">
      <c r="T1870"/>
    </row>
    <row r="1871" spans="20:20" x14ac:dyDescent="0.25">
      <c r="T1871"/>
    </row>
    <row r="1872" spans="20:20" x14ac:dyDescent="0.25">
      <c r="T1872"/>
    </row>
    <row r="1873" spans="20:20" x14ac:dyDescent="0.25">
      <c r="T1873"/>
    </row>
    <row r="1874" spans="20:20" x14ac:dyDescent="0.25">
      <c r="T1874"/>
    </row>
    <row r="1875" spans="20:20" x14ac:dyDescent="0.25">
      <c r="T1875"/>
    </row>
    <row r="1876" spans="20:20" x14ac:dyDescent="0.25">
      <c r="T1876"/>
    </row>
    <row r="1877" spans="20:20" x14ac:dyDescent="0.25">
      <c r="T1877"/>
    </row>
    <row r="1878" spans="20:20" x14ac:dyDescent="0.25">
      <c r="T1878"/>
    </row>
    <row r="1879" spans="20:20" x14ac:dyDescent="0.25">
      <c r="T1879"/>
    </row>
    <row r="1880" spans="20:20" x14ac:dyDescent="0.25">
      <c r="T1880"/>
    </row>
    <row r="1881" spans="20:20" x14ac:dyDescent="0.25">
      <c r="T1881"/>
    </row>
    <row r="1882" spans="20:20" x14ac:dyDescent="0.25">
      <c r="T1882"/>
    </row>
    <row r="1883" spans="20:20" x14ac:dyDescent="0.25">
      <c r="T1883"/>
    </row>
    <row r="1884" spans="20:20" x14ac:dyDescent="0.25">
      <c r="T1884"/>
    </row>
    <row r="1885" spans="20:20" x14ac:dyDescent="0.25">
      <c r="T1885"/>
    </row>
    <row r="1886" spans="20:20" x14ac:dyDescent="0.25">
      <c r="T1886"/>
    </row>
    <row r="1887" spans="20:20" x14ac:dyDescent="0.25">
      <c r="T1887"/>
    </row>
    <row r="1888" spans="20:20" x14ac:dyDescent="0.25">
      <c r="T1888"/>
    </row>
    <row r="1889" spans="20:20" x14ac:dyDescent="0.25">
      <c r="T1889"/>
    </row>
    <row r="1890" spans="20:20" x14ac:dyDescent="0.25">
      <c r="T1890"/>
    </row>
    <row r="1891" spans="20:20" x14ac:dyDescent="0.25">
      <c r="T1891"/>
    </row>
    <row r="1892" spans="20:20" x14ac:dyDescent="0.25">
      <c r="T1892"/>
    </row>
    <row r="1893" spans="20:20" x14ac:dyDescent="0.25">
      <c r="T1893"/>
    </row>
    <row r="1894" spans="20:20" x14ac:dyDescent="0.25">
      <c r="T1894"/>
    </row>
    <row r="1895" spans="20:20" x14ac:dyDescent="0.25">
      <c r="T1895"/>
    </row>
    <row r="1896" spans="20:20" x14ac:dyDescent="0.25">
      <c r="T1896"/>
    </row>
    <row r="1897" spans="20:20" x14ac:dyDescent="0.25">
      <c r="T1897"/>
    </row>
    <row r="1898" spans="20:20" x14ac:dyDescent="0.25">
      <c r="T1898"/>
    </row>
    <row r="1899" spans="20:20" x14ac:dyDescent="0.25">
      <c r="T1899"/>
    </row>
    <row r="1900" spans="20:20" x14ac:dyDescent="0.25">
      <c r="T1900"/>
    </row>
    <row r="1901" spans="20:20" x14ac:dyDescent="0.25">
      <c r="T1901"/>
    </row>
    <row r="1902" spans="20:20" x14ac:dyDescent="0.25">
      <c r="T1902"/>
    </row>
    <row r="1903" spans="20:20" x14ac:dyDescent="0.25">
      <c r="T1903"/>
    </row>
    <row r="1904" spans="20:20" x14ac:dyDescent="0.25">
      <c r="T1904"/>
    </row>
    <row r="1905" spans="20:20" x14ac:dyDescent="0.25">
      <c r="T1905"/>
    </row>
    <row r="1906" spans="20:20" x14ac:dyDescent="0.25">
      <c r="T1906"/>
    </row>
    <row r="1907" spans="20:20" x14ac:dyDescent="0.25">
      <c r="T1907"/>
    </row>
    <row r="1908" spans="20:20" x14ac:dyDescent="0.25">
      <c r="T1908"/>
    </row>
    <row r="1909" spans="20:20" x14ac:dyDescent="0.25">
      <c r="T1909"/>
    </row>
    <row r="1910" spans="20:20" x14ac:dyDescent="0.25">
      <c r="T1910"/>
    </row>
    <row r="1911" spans="20:20" x14ac:dyDescent="0.25">
      <c r="T1911"/>
    </row>
    <row r="1912" spans="20:20" x14ac:dyDescent="0.25">
      <c r="T1912"/>
    </row>
    <row r="1913" spans="20:20" x14ac:dyDescent="0.25">
      <c r="T1913"/>
    </row>
    <row r="1914" spans="20:20" x14ac:dyDescent="0.25">
      <c r="T1914"/>
    </row>
    <row r="1915" spans="20:20" x14ac:dyDescent="0.25">
      <c r="T1915"/>
    </row>
    <row r="1916" spans="20:20" x14ac:dyDescent="0.25">
      <c r="T1916"/>
    </row>
    <row r="1917" spans="20:20" x14ac:dyDescent="0.25">
      <c r="T1917"/>
    </row>
    <row r="1918" spans="20:20" x14ac:dyDescent="0.25">
      <c r="T1918"/>
    </row>
    <row r="1919" spans="20:20" x14ac:dyDescent="0.25">
      <c r="T1919"/>
    </row>
    <row r="1920" spans="20:20" x14ac:dyDescent="0.25">
      <c r="T1920"/>
    </row>
    <row r="1921" spans="20:20" x14ac:dyDescent="0.25">
      <c r="T1921"/>
    </row>
    <row r="1922" spans="20:20" x14ac:dyDescent="0.25">
      <c r="T1922"/>
    </row>
    <row r="1923" spans="20:20" x14ac:dyDescent="0.25">
      <c r="T1923"/>
    </row>
    <row r="1924" spans="20:20" x14ac:dyDescent="0.25">
      <c r="T1924"/>
    </row>
    <row r="1925" spans="20:20" x14ac:dyDescent="0.25">
      <c r="T1925"/>
    </row>
    <row r="1926" spans="20:20" x14ac:dyDescent="0.25">
      <c r="T1926"/>
    </row>
    <row r="1927" spans="20:20" x14ac:dyDescent="0.25">
      <c r="T1927"/>
    </row>
    <row r="1928" spans="20:20" x14ac:dyDescent="0.25">
      <c r="T1928"/>
    </row>
    <row r="1929" spans="20:20" x14ac:dyDescent="0.25">
      <c r="T1929"/>
    </row>
    <row r="1930" spans="20:20" x14ac:dyDescent="0.25">
      <c r="T1930"/>
    </row>
    <row r="1931" spans="20:20" x14ac:dyDescent="0.25">
      <c r="T1931"/>
    </row>
    <row r="1932" spans="20:20" x14ac:dyDescent="0.25">
      <c r="T1932"/>
    </row>
    <row r="1933" spans="20:20" x14ac:dyDescent="0.25">
      <c r="T1933"/>
    </row>
    <row r="1934" spans="20:20" x14ac:dyDescent="0.25">
      <c r="T1934"/>
    </row>
    <row r="1935" spans="20:20" x14ac:dyDescent="0.25">
      <c r="T1935"/>
    </row>
    <row r="1936" spans="20:20" x14ac:dyDescent="0.25">
      <c r="T1936"/>
    </row>
    <row r="1937" spans="20:20" x14ac:dyDescent="0.25">
      <c r="T1937"/>
    </row>
    <row r="1938" spans="20:20" x14ac:dyDescent="0.25">
      <c r="T1938"/>
    </row>
    <row r="1939" spans="20:20" x14ac:dyDescent="0.25">
      <c r="T1939"/>
    </row>
    <row r="1940" spans="20:20" x14ac:dyDescent="0.25">
      <c r="T1940"/>
    </row>
    <row r="1941" spans="20:20" x14ac:dyDescent="0.25">
      <c r="T1941"/>
    </row>
    <row r="1942" spans="20:20" x14ac:dyDescent="0.25">
      <c r="T1942"/>
    </row>
    <row r="1943" spans="20:20" x14ac:dyDescent="0.25">
      <c r="T1943"/>
    </row>
    <row r="1944" spans="20:20" x14ac:dyDescent="0.25">
      <c r="T1944"/>
    </row>
    <row r="1945" spans="20:20" x14ac:dyDescent="0.25">
      <c r="T1945"/>
    </row>
    <row r="1946" spans="20:20" x14ac:dyDescent="0.25">
      <c r="T1946"/>
    </row>
    <row r="1947" spans="20:20" x14ac:dyDescent="0.25">
      <c r="T1947"/>
    </row>
    <row r="1948" spans="20:20" x14ac:dyDescent="0.25">
      <c r="T1948"/>
    </row>
    <row r="1949" spans="20:20" x14ac:dyDescent="0.25">
      <c r="T1949"/>
    </row>
    <row r="1950" spans="20:20" x14ac:dyDescent="0.25">
      <c r="T1950"/>
    </row>
    <row r="1951" spans="20:20" x14ac:dyDescent="0.25">
      <c r="T1951"/>
    </row>
    <row r="1952" spans="20:20" x14ac:dyDescent="0.25">
      <c r="T1952"/>
    </row>
    <row r="1953" spans="20:20" x14ac:dyDescent="0.25">
      <c r="T1953"/>
    </row>
    <row r="1954" spans="20:20" x14ac:dyDescent="0.25">
      <c r="T1954"/>
    </row>
    <row r="1955" spans="20:20" x14ac:dyDescent="0.25">
      <c r="T1955"/>
    </row>
    <row r="1956" spans="20:20" x14ac:dyDescent="0.25">
      <c r="T1956"/>
    </row>
    <row r="1957" spans="20:20" x14ac:dyDescent="0.25">
      <c r="T1957"/>
    </row>
    <row r="1958" spans="20:20" x14ac:dyDescent="0.25">
      <c r="T1958"/>
    </row>
    <row r="1959" spans="20:20" x14ac:dyDescent="0.25">
      <c r="T1959"/>
    </row>
    <row r="1960" spans="20:20" x14ac:dyDescent="0.25">
      <c r="T1960"/>
    </row>
    <row r="1961" spans="20:20" x14ac:dyDescent="0.25">
      <c r="T1961"/>
    </row>
    <row r="1962" spans="20:20" x14ac:dyDescent="0.25">
      <c r="T1962"/>
    </row>
    <row r="1963" spans="20:20" x14ac:dyDescent="0.25">
      <c r="T1963"/>
    </row>
    <row r="1964" spans="20:20" x14ac:dyDescent="0.25">
      <c r="T1964"/>
    </row>
    <row r="1965" spans="20:20" x14ac:dyDescent="0.25">
      <c r="T1965"/>
    </row>
    <row r="1966" spans="20:20" x14ac:dyDescent="0.25">
      <c r="T1966"/>
    </row>
    <row r="1967" spans="20:20" x14ac:dyDescent="0.25">
      <c r="T1967"/>
    </row>
    <row r="1968" spans="20:20" x14ac:dyDescent="0.25">
      <c r="T1968"/>
    </row>
    <row r="1969" spans="20:20" x14ac:dyDescent="0.25">
      <c r="T1969"/>
    </row>
    <row r="1970" spans="20:20" x14ac:dyDescent="0.25">
      <c r="T1970"/>
    </row>
    <row r="1971" spans="20:20" x14ac:dyDescent="0.25">
      <c r="T1971"/>
    </row>
    <row r="1972" spans="20:20" x14ac:dyDescent="0.25">
      <c r="T1972"/>
    </row>
    <row r="1973" spans="20:20" x14ac:dyDescent="0.25">
      <c r="T1973"/>
    </row>
    <row r="1974" spans="20:20" x14ac:dyDescent="0.25">
      <c r="T1974"/>
    </row>
    <row r="1975" spans="20:20" x14ac:dyDescent="0.25">
      <c r="T1975"/>
    </row>
    <row r="1976" spans="20:20" x14ac:dyDescent="0.25">
      <c r="T1976"/>
    </row>
    <row r="1977" spans="20:20" x14ac:dyDescent="0.25">
      <c r="T1977"/>
    </row>
    <row r="1978" spans="20:20" x14ac:dyDescent="0.25">
      <c r="T1978"/>
    </row>
    <row r="1979" spans="20:20" x14ac:dyDescent="0.25">
      <c r="T1979"/>
    </row>
    <row r="1980" spans="20:20" x14ac:dyDescent="0.25">
      <c r="T1980"/>
    </row>
    <row r="1981" spans="20:20" x14ac:dyDescent="0.25">
      <c r="T1981"/>
    </row>
    <row r="1982" spans="20:20" x14ac:dyDescent="0.25">
      <c r="T1982"/>
    </row>
    <row r="1983" spans="20:20" x14ac:dyDescent="0.25">
      <c r="T1983"/>
    </row>
    <row r="1984" spans="20:20" x14ac:dyDescent="0.25">
      <c r="T1984"/>
    </row>
    <row r="1985" spans="14:20" x14ac:dyDescent="0.25">
      <c r="T1985"/>
    </row>
    <row r="1986" spans="14:20" x14ac:dyDescent="0.25">
      <c r="T1986"/>
    </row>
    <row r="1987" spans="14:20" x14ac:dyDescent="0.25">
      <c r="T1987"/>
    </row>
    <row r="1988" spans="14:20" x14ac:dyDescent="0.25">
      <c r="T1988"/>
    </row>
    <row r="1989" spans="14:20" x14ac:dyDescent="0.25">
      <c r="T1989"/>
    </row>
    <row r="1990" spans="14:20" x14ac:dyDescent="0.25">
      <c r="T1990"/>
    </row>
    <row r="1991" spans="14:20" x14ac:dyDescent="0.25">
      <c r="N1991" s="2" t="e">
        <f>#REF!/15000</f>
        <v>#REF!</v>
      </c>
      <c r="T1991"/>
    </row>
    <row r="1992" spans="14:20" x14ac:dyDescent="0.25">
      <c r="T1992"/>
    </row>
    <row r="1993" spans="14:20" x14ac:dyDescent="0.25">
      <c r="N1993" s="2" t="e">
        <f>#REF!-N1991</f>
        <v>#REF!</v>
      </c>
      <c r="T1993"/>
    </row>
    <row r="1994" spans="14:20" x14ac:dyDescent="0.25">
      <c r="T1994"/>
    </row>
    <row r="1995" spans="14:20" x14ac:dyDescent="0.25">
      <c r="T1995"/>
    </row>
    <row r="1996" spans="14:20" x14ac:dyDescent="0.25">
      <c r="T1996"/>
    </row>
    <row r="1997" spans="14:20" x14ac:dyDescent="0.25">
      <c r="T1997"/>
    </row>
    <row r="1998" spans="14:20" x14ac:dyDescent="0.25">
      <c r="T1998"/>
    </row>
    <row r="1999" spans="14:20" x14ac:dyDescent="0.25">
      <c r="T1999"/>
    </row>
    <row r="2000" spans="14:20" x14ac:dyDescent="0.25">
      <c r="T2000"/>
    </row>
    <row r="2001" spans="20:20" x14ac:dyDescent="0.25">
      <c r="T2001"/>
    </row>
    <row r="2002" spans="20:20" x14ac:dyDescent="0.25">
      <c r="T2002"/>
    </row>
    <row r="2003" spans="20:20" x14ac:dyDescent="0.25">
      <c r="T2003"/>
    </row>
    <row r="2004" spans="20:20" x14ac:dyDescent="0.25">
      <c r="T2004"/>
    </row>
    <row r="2005" spans="20:20" x14ac:dyDescent="0.25">
      <c r="T2005"/>
    </row>
    <row r="2006" spans="20:20" x14ac:dyDescent="0.25">
      <c r="T2006"/>
    </row>
    <row r="2007" spans="20:20" x14ac:dyDescent="0.25">
      <c r="T2007"/>
    </row>
    <row r="2008" spans="20:20" x14ac:dyDescent="0.25">
      <c r="T2008"/>
    </row>
    <row r="2009" spans="20:20" x14ac:dyDescent="0.25">
      <c r="T2009"/>
    </row>
    <row r="2010" spans="20:20" x14ac:dyDescent="0.25">
      <c r="T2010"/>
    </row>
    <row r="2011" spans="20:20" x14ac:dyDescent="0.25">
      <c r="T2011"/>
    </row>
    <row r="2012" spans="20:20" x14ac:dyDescent="0.25">
      <c r="T2012"/>
    </row>
    <row r="2013" spans="20:20" x14ac:dyDescent="0.25">
      <c r="T2013"/>
    </row>
    <row r="2014" spans="20:20" x14ac:dyDescent="0.25">
      <c r="T2014"/>
    </row>
    <row r="2015" spans="20:20" x14ac:dyDescent="0.25">
      <c r="T2015"/>
    </row>
    <row r="2016" spans="20:20" x14ac:dyDescent="0.25">
      <c r="T2016"/>
    </row>
    <row r="2017" spans="14:20" x14ac:dyDescent="0.25">
      <c r="T2017"/>
    </row>
    <row r="2018" spans="14:20" x14ac:dyDescent="0.25">
      <c r="T2018"/>
    </row>
    <row r="2019" spans="14:20" x14ac:dyDescent="0.25">
      <c r="T2019"/>
    </row>
    <row r="2020" spans="14:20" x14ac:dyDescent="0.25">
      <c r="T2020"/>
    </row>
    <row r="2021" spans="14:20" x14ac:dyDescent="0.25">
      <c r="T2021"/>
    </row>
    <row r="2022" spans="14:20" x14ac:dyDescent="0.25">
      <c r="T2022"/>
    </row>
    <row r="2023" spans="14:20" x14ac:dyDescent="0.25">
      <c r="T2023"/>
    </row>
    <row r="2024" spans="14:20" x14ac:dyDescent="0.25">
      <c r="T2024"/>
    </row>
    <row r="2025" spans="14:20" x14ac:dyDescent="0.25">
      <c r="T2025"/>
    </row>
    <row r="2026" spans="14:20" x14ac:dyDescent="0.25">
      <c r="T2026"/>
    </row>
    <row r="2027" spans="14:20" x14ac:dyDescent="0.25">
      <c r="N2027" s="2" t="e">
        <f>L1503+M1503</f>
        <v>#REF!</v>
      </c>
      <c r="T2027"/>
    </row>
    <row r="2028" spans="14:20" x14ac:dyDescent="0.25">
      <c r="N2028" s="2" t="e">
        <f>L1504+M1504</f>
        <v>#REF!</v>
      </c>
      <c r="T2028"/>
    </row>
    <row r="2029" spans="14:20" x14ac:dyDescent="0.25">
      <c r="T2029"/>
    </row>
    <row r="2030" spans="14:20" x14ac:dyDescent="0.25">
      <c r="T2030"/>
    </row>
    <row r="2031" spans="14:20" x14ac:dyDescent="0.25">
      <c r="T2031"/>
    </row>
    <row r="2032" spans="14:20" x14ac:dyDescent="0.25">
      <c r="T2032"/>
    </row>
    <row r="2033" spans="20:20" x14ac:dyDescent="0.25">
      <c r="T2033"/>
    </row>
    <row r="2034" spans="20:20" x14ac:dyDescent="0.25">
      <c r="T2034"/>
    </row>
    <row r="2035" spans="20:20" x14ac:dyDescent="0.25">
      <c r="T2035"/>
    </row>
    <row r="2036" spans="20:20" x14ac:dyDescent="0.25">
      <c r="T2036"/>
    </row>
    <row r="2037" spans="20:20" x14ac:dyDescent="0.25">
      <c r="T2037"/>
    </row>
    <row r="2038" spans="20:20" x14ac:dyDescent="0.25">
      <c r="T2038"/>
    </row>
    <row r="2039" spans="20:20" x14ac:dyDescent="0.25">
      <c r="T2039"/>
    </row>
    <row r="2040" spans="20:20" x14ac:dyDescent="0.25">
      <c r="T2040"/>
    </row>
    <row r="2041" spans="20:20" x14ac:dyDescent="0.25">
      <c r="T2041"/>
    </row>
    <row r="2042" spans="20:20" x14ac:dyDescent="0.25">
      <c r="T2042"/>
    </row>
    <row r="2043" spans="20:20" x14ac:dyDescent="0.25">
      <c r="T2043"/>
    </row>
    <row r="2044" spans="20:20" x14ac:dyDescent="0.25">
      <c r="T2044"/>
    </row>
    <row r="2045" spans="20:20" x14ac:dyDescent="0.25">
      <c r="T2045"/>
    </row>
    <row r="2046" spans="20:20" x14ac:dyDescent="0.25">
      <c r="T2046"/>
    </row>
    <row r="2047" spans="20:20" x14ac:dyDescent="0.25">
      <c r="T2047"/>
    </row>
    <row r="2048" spans="20:20" x14ac:dyDescent="0.25">
      <c r="T2048"/>
    </row>
    <row r="2049" spans="20:20" x14ac:dyDescent="0.25">
      <c r="T2049"/>
    </row>
    <row r="2050" spans="20:20" x14ac:dyDescent="0.25">
      <c r="T2050"/>
    </row>
    <row r="2051" spans="20:20" x14ac:dyDescent="0.25">
      <c r="T2051"/>
    </row>
    <row r="2052" spans="20:20" x14ac:dyDescent="0.25">
      <c r="T2052"/>
    </row>
    <row r="2053" spans="20:20" x14ac:dyDescent="0.25">
      <c r="T2053"/>
    </row>
    <row r="2054" spans="20:20" x14ac:dyDescent="0.25">
      <c r="T2054"/>
    </row>
    <row r="2055" spans="20:20" x14ac:dyDescent="0.25">
      <c r="T2055"/>
    </row>
    <row r="2056" spans="20:20" x14ac:dyDescent="0.25">
      <c r="T2056"/>
    </row>
    <row r="2057" spans="20:20" x14ac:dyDescent="0.25">
      <c r="T2057"/>
    </row>
    <row r="2058" spans="20:20" x14ac:dyDescent="0.25">
      <c r="T2058"/>
    </row>
    <row r="2059" spans="20:20" x14ac:dyDescent="0.25">
      <c r="T2059"/>
    </row>
    <row r="2060" spans="20:20" x14ac:dyDescent="0.25">
      <c r="T2060"/>
    </row>
    <row r="2061" spans="20:20" x14ac:dyDescent="0.25">
      <c r="T2061"/>
    </row>
    <row r="2062" spans="20:20" x14ac:dyDescent="0.25">
      <c r="T2062"/>
    </row>
    <row r="2063" spans="20:20" x14ac:dyDescent="0.25">
      <c r="T2063"/>
    </row>
    <row r="2064" spans="20:20" x14ac:dyDescent="0.25">
      <c r="T2064"/>
    </row>
    <row r="2065" spans="20:20" x14ac:dyDescent="0.25">
      <c r="T2065"/>
    </row>
    <row r="2066" spans="20:20" x14ac:dyDescent="0.25">
      <c r="T2066"/>
    </row>
    <row r="2067" spans="20:20" x14ac:dyDescent="0.25">
      <c r="T2067"/>
    </row>
    <row r="2068" spans="20:20" x14ac:dyDescent="0.25">
      <c r="T2068"/>
    </row>
    <row r="2069" spans="20:20" x14ac:dyDescent="0.25">
      <c r="T2069"/>
    </row>
    <row r="2070" spans="20:20" x14ac:dyDescent="0.25">
      <c r="T2070"/>
    </row>
    <row r="2071" spans="20:20" x14ac:dyDescent="0.25">
      <c r="T2071"/>
    </row>
    <row r="2072" spans="20:20" x14ac:dyDescent="0.25">
      <c r="T2072"/>
    </row>
    <row r="2073" spans="20:20" x14ac:dyDescent="0.25">
      <c r="T2073"/>
    </row>
    <row r="2074" spans="20:20" x14ac:dyDescent="0.25">
      <c r="T2074"/>
    </row>
    <row r="2075" spans="20:20" x14ac:dyDescent="0.25">
      <c r="T2075"/>
    </row>
    <row r="2076" spans="20:20" x14ac:dyDescent="0.25">
      <c r="T2076"/>
    </row>
    <row r="2077" spans="20:20" x14ac:dyDescent="0.25">
      <c r="T2077"/>
    </row>
    <row r="2078" spans="20:20" x14ac:dyDescent="0.25">
      <c r="T2078"/>
    </row>
    <row r="2079" spans="20:20" x14ac:dyDescent="0.25">
      <c r="T2079"/>
    </row>
    <row r="2080" spans="20:20" x14ac:dyDescent="0.25">
      <c r="T2080"/>
    </row>
    <row r="2081" spans="20:20" x14ac:dyDescent="0.25">
      <c r="T2081"/>
    </row>
    <row r="2082" spans="20:20" x14ac:dyDescent="0.25">
      <c r="T2082"/>
    </row>
    <row r="2083" spans="20:20" x14ac:dyDescent="0.25">
      <c r="T2083"/>
    </row>
    <row r="2084" spans="20:20" x14ac:dyDescent="0.25">
      <c r="T2084"/>
    </row>
    <row r="2085" spans="20:20" x14ac:dyDescent="0.25">
      <c r="T2085"/>
    </row>
    <row r="2086" spans="20:20" x14ac:dyDescent="0.25">
      <c r="T2086"/>
    </row>
    <row r="2087" spans="20:20" x14ac:dyDescent="0.25">
      <c r="T2087"/>
    </row>
    <row r="2088" spans="20:20" x14ac:dyDescent="0.25">
      <c r="T2088"/>
    </row>
    <row r="2089" spans="20:20" x14ac:dyDescent="0.25">
      <c r="T2089"/>
    </row>
    <row r="2090" spans="20:20" x14ac:dyDescent="0.25">
      <c r="T2090"/>
    </row>
    <row r="2091" spans="20:20" x14ac:dyDescent="0.25">
      <c r="T2091"/>
    </row>
    <row r="2092" spans="20:20" x14ac:dyDescent="0.25">
      <c r="T2092"/>
    </row>
    <row r="2093" spans="20:20" x14ac:dyDescent="0.25">
      <c r="T2093"/>
    </row>
    <row r="2094" spans="20:20" x14ac:dyDescent="0.25">
      <c r="T2094"/>
    </row>
    <row r="2095" spans="20:20" x14ac:dyDescent="0.25">
      <c r="T2095"/>
    </row>
    <row r="2096" spans="20:20" x14ac:dyDescent="0.25">
      <c r="T2096"/>
    </row>
    <row r="2097" spans="20:20" x14ac:dyDescent="0.25">
      <c r="T2097"/>
    </row>
    <row r="2098" spans="20:20" x14ac:dyDescent="0.25">
      <c r="T2098"/>
    </row>
    <row r="2099" spans="20:20" x14ac:dyDescent="0.25">
      <c r="T2099"/>
    </row>
    <row r="2100" spans="20:20" x14ac:dyDescent="0.25">
      <c r="T2100"/>
    </row>
    <row r="2101" spans="20:20" x14ac:dyDescent="0.25">
      <c r="T2101"/>
    </row>
    <row r="2102" spans="20:20" x14ac:dyDescent="0.25">
      <c r="T2102"/>
    </row>
    <row r="2103" spans="20:20" x14ac:dyDescent="0.25">
      <c r="T2103"/>
    </row>
    <row r="2104" spans="20:20" x14ac:dyDescent="0.25">
      <c r="T2104"/>
    </row>
    <row r="2105" spans="20:20" x14ac:dyDescent="0.25">
      <c r="T2105"/>
    </row>
    <row r="2106" spans="20:20" x14ac:dyDescent="0.25">
      <c r="T2106"/>
    </row>
    <row r="2107" spans="20:20" x14ac:dyDescent="0.25">
      <c r="T2107"/>
    </row>
    <row r="2108" spans="20:20" x14ac:dyDescent="0.25">
      <c r="T2108"/>
    </row>
    <row r="2109" spans="20:20" x14ac:dyDescent="0.25">
      <c r="T2109"/>
    </row>
    <row r="2110" spans="20:20" x14ac:dyDescent="0.25">
      <c r="T2110"/>
    </row>
    <row r="2111" spans="20:20" x14ac:dyDescent="0.25">
      <c r="T2111"/>
    </row>
    <row r="2112" spans="20:20" x14ac:dyDescent="0.25">
      <c r="T2112"/>
    </row>
    <row r="2113" spans="20:20" x14ac:dyDescent="0.25">
      <c r="T2113"/>
    </row>
    <row r="2114" spans="20:20" x14ac:dyDescent="0.25">
      <c r="T2114"/>
    </row>
    <row r="2115" spans="20:20" x14ac:dyDescent="0.25">
      <c r="T2115"/>
    </row>
    <row r="2116" spans="20:20" x14ac:dyDescent="0.25">
      <c r="T2116"/>
    </row>
    <row r="2117" spans="20:20" x14ac:dyDescent="0.25">
      <c r="T2117"/>
    </row>
    <row r="2118" spans="20:20" x14ac:dyDescent="0.25">
      <c r="T2118"/>
    </row>
    <row r="2119" spans="20:20" x14ac:dyDescent="0.25">
      <c r="T2119"/>
    </row>
    <row r="2120" spans="20:20" x14ac:dyDescent="0.25">
      <c r="T2120"/>
    </row>
    <row r="2121" spans="20:20" x14ac:dyDescent="0.25">
      <c r="T2121"/>
    </row>
    <row r="2122" spans="20:20" x14ac:dyDescent="0.25">
      <c r="T2122"/>
    </row>
    <row r="2123" spans="20:20" x14ac:dyDescent="0.25">
      <c r="T2123"/>
    </row>
    <row r="2124" spans="20:20" x14ac:dyDescent="0.25">
      <c r="T2124"/>
    </row>
    <row r="2125" spans="20:20" x14ac:dyDescent="0.25">
      <c r="T2125"/>
    </row>
    <row r="2126" spans="20:20" x14ac:dyDescent="0.25">
      <c r="T2126"/>
    </row>
    <row r="2127" spans="20:20" x14ac:dyDescent="0.25">
      <c r="T2127"/>
    </row>
    <row r="2128" spans="20:20" x14ac:dyDescent="0.25">
      <c r="T2128"/>
    </row>
    <row r="2129" spans="20:20" x14ac:dyDescent="0.25">
      <c r="T2129"/>
    </row>
    <row r="2130" spans="20:20" x14ac:dyDescent="0.25">
      <c r="T2130"/>
    </row>
    <row r="2131" spans="20:20" x14ac:dyDescent="0.25">
      <c r="T2131"/>
    </row>
    <row r="2132" spans="20:20" x14ac:dyDescent="0.25">
      <c r="T2132"/>
    </row>
    <row r="2133" spans="20:20" x14ac:dyDescent="0.25">
      <c r="T2133"/>
    </row>
    <row r="2134" spans="20:20" x14ac:dyDescent="0.25">
      <c r="T2134"/>
    </row>
    <row r="2135" spans="20:20" x14ac:dyDescent="0.25">
      <c r="T2135"/>
    </row>
    <row r="2136" spans="20:20" x14ac:dyDescent="0.25">
      <c r="T2136"/>
    </row>
    <row r="2137" spans="20:20" x14ac:dyDescent="0.25">
      <c r="T2137"/>
    </row>
    <row r="2138" spans="20:20" x14ac:dyDescent="0.25">
      <c r="T2138"/>
    </row>
    <row r="2139" spans="20:20" x14ac:dyDescent="0.25">
      <c r="T2139"/>
    </row>
    <row r="2140" spans="20:20" x14ac:dyDescent="0.25">
      <c r="T2140"/>
    </row>
    <row r="2141" spans="20:20" x14ac:dyDescent="0.25">
      <c r="T2141"/>
    </row>
    <row r="2142" spans="20:20" x14ac:dyDescent="0.25">
      <c r="T2142"/>
    </row>
    <row r="2143" spans="20:20" x14ac:dyDescent="0.25">
      <c r="T2143"/>
    </row>
    <row r="2144" spans="20:20" x14ac:dyDescent="0.25">
      <c r="T2144"/>
    </row>
    <row r="2145" spans="20:20" x14ac:dyDescent="0.25">
      <c r="T2145"/>
    </row>
    <row r="2146" spans="20:20" x14ac:dyDescent="0.25">
      <c r="T2146"/>
    </row>
    <row r="2147" spans="20:20" x14ac:dyDescent="0.25">
      <c r="T2147"/>
    </row>
    <row r="2148" spans="20:20" x14ac:dyDescent="0.25">
      <c r="T2148"/>
    </row>
    <row r="2149" spans="20:20" x14ac:dyDescent="0.25">
      <c r="T2149"/>
    </row>
    <row r="2150" spans="20:20" x14ac:dyDescent="0.25">
      <c r="T2150"/>
    </row>
    <row r="2151" spans="20:20" x14ac:dyDescent="0.25">
      <c r="T2151"/>
    </row>
    <row r="2152" spans="20:20" x14ac:dyDescent="0.25">
      <c r="T2152"/>
    </row>
    <row r="2153" spans="20:20" x14ac:dyDescent="0.25">
      <c r="T2153"/>
    </row>
    <row r="2154" spans="20:20" x14ac:dyDescent="0.25">
      <c r="T2154"/>
    </row>
    <row r="2155" spans="20:20" x14ac:dyDescent="0.25">
      <c r="T2155"/>
    </row>
    <row r="2156" spans="20:20" x14ac:dyDescent="0.25">
      <c r="T2156"/>
    </row>
    <row r="2157" spans="20:20" x14ac:dyDescent="0.25">
      <c r="T2157"/>
    </row>
    <row r="2158" spans="20:20" x14ac:dyDescent="0.25">
      <c r="T2158"/>
    </row>
    <row r="2159" spans="20:20" x14ac:dyDescent="0.25">
      <c r="T2159"/>
    </row>
    <row r="2160" spans="20:20" x14ac:dyDescent="0.25">
      <c r="T2160"/>
    </row>
    <row r="2161" spans="20:20" x14ac:dyDescent="0.25">
      <c r="T2161"/>
    </row>
    <row r="2162" spans="20:20" x14ac:dyDescent="0.25">
      <c r="T2162"/>
    </row>
    <row r="2163" spans="20:20" x14ac:dyDescent="0.25">
      <c r="T2163"/>
    </row>
    <row r="2164" spans="20:20" x14ac:dyDescent="0.25">
      <c r="T2164"/>
    </row>
    <row r="2165" spans="20:20" x14ac:dyDescent="0.25">
      <c r="T2165"/>
    </row>
    <row r="2166" spans="20:20" x14ac:dyDescent="0.25">
      <c r="T2166"/>
    </row>
    <row r="2167" spans="20:20" x14ac:dyDescent="0.25">
      <c r="T2167"/>
    </row>
    <row r="2168" spans="20:20" x14ac:dyDescent="0.25">
      <c r="T2168"/>
    </row>
    <row r="2169" spans="20:20" x14ac:dyDescent="0.25">
      <c r="T2169"/>
    </row>
    <row r="2170" spans="20:20" x14ac:dyDescent="0.25">
      <c r="T2170"/>
    </row>
    <row r="2171" spans="20:20" x14ac:dyDescent="0.25">
      <c r="T2171"/>
    </row>
    <row r="2172" spans="20:20" x14ac:dyDescent="0.25">
      <c r="T2172"/>
    </row>
    <row r="2173" spans="20:20" x14ac:dyDescent="0.25">
      <c r="T2173"/>
    </row>
    <row r="2174" spans="20:20" x14ac:dyDescent="0.25">
      <c r="T2174"/>
    </row>
    <row r="2175" spans="20:20" x14ac:dyDescent="0.25">
      <c r="T2175"/>
    </row>
    <row r="2176" spans="20:20" x14ac:dyDescent="0.25">
      <c r="T2176"/>
    </row>
    <row r="2177" spans="20:20" x14ac:dyDescent="0.25">
      <c r="T2177"/>
    </row>
    <row r="2178" spans="20:20" x14ac:dyDescent="0.25">
      <c r="T2178"/>
    </row>
    <row r="2179" spans="20:20" x14ac:dyDescent="0.25">
      <c r="T2179"/>
    </row>
    <row r="2180" spans="20:20" x14ac:dyDescent="0.25">
      <c r="T2180"/>
    </row>
    <row r="2181" spans="20:20" x14ac:dyDescent="0.25">
      <c r="T2181"/>
    </row>
    <row r="2182" spans="20:20" x14ac:dyDescent="0.25">
      <c r="T2182"/>
    </row>
    <row r="2183" spans="20:20" x14ac:dyDescent="0.25">
      <c r="T2183"/>
    </row>
    <row r="2184" spans="20:20" x14ac:dyDescent="0.25">
      <c r="T2184"/>
    </row>
    <row r="2185" spans="20:20" x14ac:dyDescent="0.25">
      <c r="T2185"/>
    </row>
    <row r="2186" spans="20:20" x14ac:dyDescent="0.25">
      <c r="T2186"/>
    </row>
    <row r="2187" spans="20:20" x14ac:dyDescent="0.25">
      <c r="T2187"/>
    </row>
    <row r="2188" spans="20:20" x14ac:dyDescent="0.25">
      <c r="T2188"/>
    </row>
    <row r="2189" spans="20:20" x14ac:dyDescent="0.25">
      <c r="T2189"/>
    </row>
    <row r="2190" spans="20:20" x14ac:dyDescent="0.25">
      <c r="T2190"/>
    </row>
    <row r="2191" spans="20:20" x14ac:dyDescent="0.25">
      <c r="T2191"/>
    </row>
    <row r="2192" spans="20:20" x14ac:dyDescent="0.25">
      <c r="T2192"/>
    </row>
    <row r="2193" spans="20:20" x14ac:dyDescent="0.25">
      <c r="T2193"/>
    </row>
    <row r="2194" spans="20:20" x14ac:dyDescent="0.25">
      <c r="T2194"/>
    </row>
    <row r="2195" spans="20:20" x14ac:dyDescent="0.25">
      <c r="T2195"/>
    </row>
    <row r="2196" spans="20:20" x14ac:dyDescent="0.25">
      <c r="T2196"/>
    </row>
    <row r="2197" spans="20:20" x14ac:dyDescent="0.25">
      <c r="T2197"/>
    </row>
    <row r="2198" spans="20:20" x14ac:dyDescent="0.25">
      <c r="T2198"/>
    </row>
    <row r="2199" spans="20:20" x14ac:dyDescent="0.25">
      <c r="T2199"/>
    </row>
    <row r="2200" spans="20:20" x14ac:dyDescent="0.25">
      <c r="T2200"/>
    </row>
    <row r="2201" spans="20:20" x14ac:dyDescent="0.25">
      <c r="T2201"/>
    </row>
    <row r="2202" spans="20:20" x14ac:dyDescent="0.25">
      <c r="T2202"/>
    </row>
    <row r="2203" spans="20:20" x14ac:dyDescent="0.25">
      <c r="T2203"/>
    </row>
    <row r="2204" spans="20:20" x14ac:dyDescent="0.25">
      <c r="T2204"/>
    </row>
    <row r="2205" spans="20:20" x14ac:dyDescent="0.25">
      <c r="T2205"/>
    </row>
    <row r="2206" spans="20:20" x14ac:dyDescent="0.25">
      <c r="T2206"/>
    </row>
    <row r="2207" spans="20:20" x14ac:dyDescent="0.25">
      <c r="T2207"/>
    </row>
    <row r="2208" spans="20:20" x14ac:dyDescent="0.25">
      <c r="T2208"/>
    </row>
    <row r="2209" spans="20:20" x14ac:dyDescent="0.25">
      <c r="T2209"/>
    </row>
    <row r="2210" spans="20:20" x14ac:dyDescent="0.25">
      <c r="T2210"/>
    </row>
    <row r="2211" spans="20:20" x14ac:dyDescent="0.25">
      <c r="T2211"/>
    </row>
    <row r="2212" spans="20:20" x14ac:dyDescent="0.25">
      <c r="T2212"/>
    </row>
    <row r="2213" spans="20:20" x14ac:dyDescent="0.25">
      <c r="T2213"/>
    </row>
    <row r="2214" spans="20:20" x14ac:dyDescent="0.25">
      <c r="T2214"/>
    </row>
    <row r="2215" spans="20:20" x14ac:dyDescent="0.25">
      <c r="T2215"/>
    </row>
    <row r="2216" spans="20:20" x14ac:dyDescent="0.25">
      <c r="T2216"/>
    </row>
    <row r="2217" spans="20:20" x14ac:dyDescent="0.25">
      <c r="T2217"/>
    </row>
    <row r="2218" spans="20:20" x14ac:dyDescent="0.25">
      <c r="T2218"/>
    </row>
    <row r="2219" spans="20:20" x14ac:dyDescent="0.25">
      <c r="T2219"/>
    </row>
    <row r="2220" spans="20:20" x14ac:dyDescent="0.25">
      <c r="T2220"/>
    </row>
    <row r="2221" spans="20:20" x14ac:dyDescent="0.25">
      <c r="T2221"/>
    </row>
    <row r="2222" spans="20:20" x14ac:dyDescent="0.25">
      <c r="T2222"/>
    </row>
    <row r="2223" spans="20:20" x14ac:dyDescent="0.25">
      <c r="T2223"/>
    </row>
    <row r="2224" spans="20:20" x14ac:dyDescent="0.25">
      <c r="T2224"/>
    </row>
    <row r="2225" spans="20:20" x14ac:dyDescent="0.25">
      <c r="T2225"/>
    </row>
    <row r="2226" spans="20:20" x14ac:dyDescent="0.25">
      <c r="T2226"/>
    </row>
    <row r="2227" spans="20:20" x14ac:dyDescent="0.25">
      <c r="T2227"/>
    </row>
    <row r="2228" spans="20:20" x14ac:dyDescent="0.25">
      <c r="T2228"/>
    </row>
    <row r="2229" spans="20:20" x14ac:dyDescent="0.25">
      <c r="T2229"/>
    </row>
    <row r="2230" spans="20:20" x14ac:dyDescent="0.25">
      <c r="T2230"/>
    </row>
    <row r="2231" spans="20:20" x14ac:dyDescent="0.25">
      <c r="T2231"/>
    </row>
    <row r="2232" spans="20:20" x14ac:dyDescent="0.25">
      <c r="T2232"/>
    </row>
    <row r="2233" spans="20:20" x14ac:dyDescent="0.25">
      <c r="T2233"/>
    </row>
    <row r="2234" spans="20:20" x14ac:dyDescent="0.25">
      <c r="T2234"/>
    </row>
    <row r="2235" spans="20:20" x14ac:dyDescent="0.25">
      <c r="T2235"/>
    </row>
    <row r="2236" spans="20:20" x14ac:dyDescent="0.25">
      <c r="T2236"/>
    </row>
    <row r="2237" spans="20:20" x14ac:dyDescent="0.25">
      <c r="T2237"/>
    </row>
    <row r="2238" spans="20:20" x14ac:dyDescent="0.25">
      <c r="T2238"/>
    </row>
    <row r="2239" spans="20:20" x14ac:dyDescent="0.25">
      <c r="T2239"/>
    </row>
    <row r="2240" spans="20:20" x14ac:dyDescent="0.25">
      <c r="T2240"/>
    </row>
    <row r="2241" spans="20:20" x14ac:dyDescent="0.25">
      <c r="T2241"/>
    </row>
    <row r="2242" spans="20:20" x14ac:dyDescent="0.25">
      <c r="T2242"/>
    </row>
    <row r="2243" spans="20:20" x14ac:dyDescent="0.25">
      <c r="T2243"/>
    </row>
    <row r="2244" spans="20:20" x14ac:dyDescent="0.25">
      <c r="T2244"/>
    </row>
    <row r="2245" spans="20:20" x14ac:dyDescent="0.25">
      <c r="T2245"/>
    </row>
    <row r="2246" spans="20:20" x14ac:dyDescent="0.25">
      <c r="T2246"/>
    </row>
    <row r="2247" spans="20:20" x14ac:dyDescent="0.25">
      <c r="T2247"/>
    </row>
    <row r="2248" spans="20:20" x14ac:dyDescent="0.25">
      <c r="T2248"/>
    </row>
    <row r="2249" spans="20:20" x14ac:dyDescent="0.25">
      <c r="T2249"/>
    </row>
    <row r="2250" spans="20:20" x14ac:dyDescent="0.25">
      <c r="T2250"/>
    </row>
    <row r="2251" spans="20:20" x14ac:dyDescent="0.25">
      <c r="T2251"/>
    </row>
    <row r="2252" spans="20:20" x14ac:dyDescent="0.25">
      <c r="T2252"/>
    </row>
    <row r="2253" spans="20:20" x14ac:dyDescent="0.25">
      <c r="T2253"/>
    </row>
    <row r="2254" spans="20:20" x14ac:dyDescent="0.25">
      <c r="T2254"/>
    </row>
    <row r="2255" spans="20:20" x14ac:dyDescent="0.25">
      <c r="T2255"/>
    </row>
    <row r="2256" spans="20:20" x14ac:dyDescent="0.25">
      <c r="T2256"/>
    </row>
    <row r="2257" spans="20:20" x14ac:dyDescent="0.25">
      <c r="T2257"/>
    </row>
    <row r="2258" spans="20:20" x14ac:dyDescent="0.25">
      <c r="T2258"/>
    </row>
    <row r="2259" spans="20:20" x14ac:dyDescent="0.25">
      <c r="T2259"/>
    </row>
    <row r="2260" spans="20:20" x14ac:dyDescent="0.25">
      <c r="T2260"/>
    </row>
    <row r="2261" spans="20:20" x14ac:dyDescent="0.25">
      <c r="T2261"/>
    </row>
    <row r="2262" spans="20:20" x14ac:dyDescent="0.25">
      <c r="T2262"/>
    </row>
    <row r="2263" spans="20:20" x14ac:dyDescent="0.25">
      <c r="T2263"/>
    </row>
    <row r="2264" spans="20:20" x14ac:dyDescent="0.25">
      <c r="T2264"/>
    </row>
    <row r="2265" spans="20:20" x14ac:dyDescent="0.25">
      <c r="T2265"/>
    </row>
    <row r="2266" spans="20:20" x14ac:dyDescent="0.25">
      <c r="T2266"/>
    </row>
    <row r="2267" spans="20:20" x14ac:dyDescent="0.25">
      <c r="T2267"/>
    </row>
    <row r="2268" spans="20:20" x14ac:dyDescent="0.25">
      <c r="T2268"/>
    </row>
    <row r="2269" spans="20:20" x14ac:dyDescent="0.25">
      <c r="T2269"/>
    </row>
    <row r="2270" spans="20:20" x14ac:dyDescent="0.25">
      <c r="T2270"/>
    </row>
    <row r="2271" spans="20:20" x14ac:dyDescent="0.25">
      <c r="T2271"/>
    </row>
    <row r="2272" spans="20:20" x14ac:dyDescent="0.25">
      <c r="T2272"/>
    </row>
    <row r="2273" spans="20:20" x14ac:dyDescent="0.25">
      <c r="T2273"/>
    </row>
    <row r="2274" spans="20:20" x14ac:dyDescent="0.25">
      <c r="T2274"/>
    </row>
    <row r="2275" spans="20:20" x14ac:dyDescent="0.25">
      <c r="T2275"/>
    </row>
    <row r="2276" spans="20:20" x14ac:dyDescent="0.25">
      <c r="T2276"/>
    </row>
    <row r="2277" spans="20:20" x14ac:dyDescent="0.25">
      <c r="T2277"/>
    </row>
    <row r="2278" spans="20:20" x14ac:dyDescent="0.25">
      <c r="T2278"/>
    </row>
    <row r="2279" spans="20:20" x14ac:dyDescent="0.25">
      <c r="T2279"/>
    </row>
    <row r="2280" spans="20:20" x14ac:dyDescent="0.25">
      <c r="T2280"/>
    </row>
    <row r="2281" spans="20:20" x14ac:dyDescent="0.25">
      <c r="T2281"/>
    </row>
    <row r="2282" spans="20:20" x14ac:dyDescent="0.25">
      <c r="T2282"/>
    </row>
    <row r="2283" spans="20:20" x14ac:dyDescent="0.25">
      <c r="T2283"/>
    </row>
    <row r="2284" spans="20:20" x14ac:dyDescent="0.25">
      <c r="T2284"/>
    </row>
    <row r="2285" spans="20:20" x14ac:dyDescent="0.25">
      <c r="T2285"/>
    </row>
    <row r="2286" spans="20:20" x14ac:dyDescent="0.25">
      <c r="T2286"/>
    </row>
    <row r="2287" spans="20:20" x14ac:dyDescent="0.25">
      <c r="T2287"/>
    </row>
    <row r="2288" spans="20:20" x14ac:dyDescent="0.25">
      <c r="T2288"/>
    </row>
    <row r="2289" spans="20:20" x14ac:dyDescent="0.25">
      <c r="T2289"/>
    </row>
    <row r="2290" spans="20:20" x14ac:dyDescent="0.25">
      <c r="T2290"/>
    </row>
    <row r="2291" spans="20:20" x14ac:dyDescent="0.25">
      <c r="T2291"/>
    </row>
    <row r="2292" spans="20:20" x14ac:dyDescent="0.25">
      <c r="T2292"/>
    </row>
    <row r="2293" spans="20:20" x14ac:dyDescent="0.25">
      <c r="T2293"/>
    </row>
    <row r="2294" spans="20:20" x14ac:dyDescent="0.25">
      <c r="T2294"/>
    </row>
    <row r="2295" spans="20:20" x14ac:dyDescent="0.25">
      <c r="T2295"/>
    </row>
    <row r="2296" spans="20:20" x14ac:dyDescent="0.25">
      <c r="T2296"/>
    </row>
    <row r="2297" spans="20:20" x14ac:dyDescent="0.25">
      <c r="T2297"/>
    </row>
    <row r="2298" spans="20:20" x14ac:dyDescent="0.25">
      <c r="T2298"/>
    </row>
    <row r="2299" spans="20:20" x14ac:dyDescent="0.25">
      <c r="T2299"/>
    </row>
    <row r="2300" spans="20:20" x14ac:dyDescent="0.25">
      <c r="T2300"/>
    </row>
    <row r="2301" spans="20:20" x14ac:dyDescent="0.25">
      <c r="T2301"/>
    </row>
    <row r="2302" spans="20:20" x14ac:dyDescent="0.25">
      <c r="T2302"/>
    </row>
    <row r="2303" spans="20:20" x14ac:dyDescent="0.25">
      <c r="T2303"/>
    </row>
    <row r="2304" spans="20:20" x14ac:dyDescent="0.25">
      <c r="T2304"/>
    </row>
    <row r="2305" spans="20:20" x14ac:dyDescent="0.25">
      <c r="T2305"/>
    </row>
    <row r="2306" spans="20:20" x14ac:dyDescent="0.25">
      <c r="T2306"/>
    </row>
    <row r="2307" spans="20:20" x14ac:dyDescent="0.25">
      <c r="T2307"/>
    </row>
    <row r="2308" spans="20:20" x14ac:dyDescent="0.25">
      <c r="T2308"/>
    </row>
    <row r="2309" spans="20:20" x14ac:dyDescent="0.25">
      <c r="T2309"/>
    </row>
    <row r="2310" spans="20:20" x14ac:dyDescent="0.25">
      <c r="T2310"/>
    </row>
    <row r="2311" spans="20:20" x14ac:dyDescent="0.25">
      <c r="T2311"/>
    </row>
    <row r="2312" spans="20:20" x14ac:dyDescent="0.25">
      <c r="T2312"/>
    </row>
    <row r="2313" spans="20:20" x14ac:dyDescent="0.25">
      <c r="T2313"/>
    </row>
    <row r="2314" spans="20:20" x14ac:dyDescent="0.25">
      <c r="T2314"/>
    </row>
    <row r="2315" spans="20:20" x14ac:dyDescent="0.25">
      <c r="T2315"/>
    </row>
    <row r="2316" spans="20:20" x14ac:dyDescent="0.25">
      <c r="T2316"/>
    </row>
    <row r="2317" spans="20:20" x14ac:dyDescent="0.25">
      <c r="T2317"/>
    </row>
    <row r="2318" spans="20:20" x14ac:dyDescent="0.25">
      <c r="T2318"/>
    </row>
    <row r="2319" spans="20:20" x14ac:dyDescent="0.25">
      <c r="T2319"/>
    </row>
    <row r="2320" spans="20:20" x14ac:dyDescent="0.25">
      <c r="T2320"/>
    </row>
    <row r="2321" spans="20:20" x14ac:dyDescent="0.25">
      <c r="T2321"/>
    </row>
    <row r="2322" spans="20:20" x14ac:dyDescent="0.25">
      <c r="T2322"/>
    </row>
    <row r="2323" spans="20:20" x14ac:dyDescent="0.25">
      <c r="T2323"/>
    </row>
    <row r="2324" spans="20:20" x14ac:dyDescent="0.25">
      <c r="T2324"/>
    </row>
    <row r="2325" spans="20:20" x14ac:dyDescent="0.25">
      <c r="T2325"/>
    </row>
    <row r="2326" spans="20:20" x14ac:dyDescent="0.25">
      <c r="T2326"/>
    </row>
    <row r="2327" spans="20:20" x14ac:dyDescent="0.25">
      <c r="T2327"/>
    </row>
    <row r="2328" spans="20:20" x14ac:dyDescent="0.25">
      <c r="T2328"/>
    </row>
    <row r="2329" spans="20:20" x14ac:dyDescent="0.25">
      <c r="T2329"/>
    </row>
    <row r="2330" spans="20:20" x14ac:dyDescent="0.25">
      <c r="T2330"/>
    </row>
    <row r="2331" spans="20:20" x14ac:dyDescent="0.25">
      <c r="T2331"/>
    </row>
    <row r="2332" spans="20:20" x14ac:dyDescent="0.25">
      <c r="T2332"/>
    </row>
    <row r="2333" spans="20:20" x14ac:dyDescent="0.25">
      <c r="T2333"/>
    </row>
    <row r="2334" spans="20:20" x14ac:dyDescent="0.25">
      <c r="T2334"/>
    </row>
    <row r="2335" spans="20:20" x14ac:dyDescent="0.25">
      <c r="T2335"/>
    </row>
    <row r="2336" spans="20:20" x14ac:dyDescent="0.25">
      <c r="T2336"/>
    </row>
    <row r="2337" spans="20:20" x14ac:dyDescent="0.25">
      <c r="T2337"/>
    </row>
    <row r="2338" spans="20:20" x14ac:dyDescent="0.25">
      <c r="T2338"/>
    </row>
    <row r="2339" spans="20:20" x14ac:dyDescent="0.25">
      <c r="T2339"/>
    </row>
    <row r="2340" spans="20:20" x14ac:dyDescent="0.25">
      <c r="T2340"/>
    </row>
    <row r="2341" spans="20:20" x14ac:dyDescent="0.25">
      <c r="T2341"/>
    </row>
    <row r="2342" spans="20:20" x14ac:dyDescent="0.25">
      <c r="T2342"/>
    </row>
    <row r="2343" spans="20:20" x14ac:dyDescent="0.25">
      <c r="T2343"/>
    </row>
    <row r="2344" spans="20:20" x14ac:dyDescent="0.25">
      <c r="T2344"/>
    </row>
    <row r="2345" spans="20:20" x14ac:dyDescent="0.25">
      <c r="T2345"/>
    </row>
    <row r="2346" spans="20:20" x14ac:dyDescent="0.25">
      <c r="T2346"/>
    </row>
    <row r="2347" spans="20:20" x14ac:dyDescent="0.25">
      <c r="T2347"/>
    </row>
    <row r="2348" spans="20:20" x14ac:dyDescent="0.25">
      <c r="T2348"/>
    </row>
    <row r="2349" spans="20:20" x14ac:dyDescent="0.25">
      <c r="T2349"/>
    </row>
    <row r="2350" spans="20:20" x14ac:dyDescent="0.25">
      <c r="T2350"/>
    </row>
    <row r="2351" spans="20:20" x14ac:dyDescent="0.25">
      <c r="T2351"/>
    </row>
    <row r="2352" spans="20:20" x14ac:dyDescent="0.25">
      <c r="T2352"/>
    </row>
    <row r="2353" spans="20:20" x14ac:dyDescent="0.25">
      <c r="T2353"/>
    </row>
    <row r="2354" spans="20:20" x14ac:dyDescent="0.25">
      <c r="T2354"/>
    </row>
    <row r="2355" spans="20:20" x14ac:dyDescent="0.25">
      <c r="T2355"/>
    </row>
    <row r="2356" spans="20:20" x14ac:dyDescent="0.25">
      <c r="T2356"/>
    </row>
    <row r="2357" spans="20:20" x14ac:dyDescent="0.25">
      <c r="T2357"/>
    </row>
    <row r="2358" spans="20:20" x14ac:dyDescent="0.25">
      <c r="T2358"/>
    </row>
    <row r="2359" spans="20:20" x14ac:dyDescent="0.25">
      <c r="T2359"/>
    </row>
    <row r="2360" spans="20:20" x14ac:dyDescent="0.25">
      <c r="T2360"/>
    </row>
    <row r="2361" spans="20:20" x14ac:dyDescent="0.25">
      <c r="T2361"/>
    </row>
    <row r="2362" spans="20:20" x14ac:dyDescent="0.25">
      <c r="T2362"/>
    </row>
    <row r="2363" spans="20:20" x14ac:dyDescent="0.25">
      <c r="T2363"/>
    </row>
    <row r="2364" spans="20:20" x14ac:dyDescent="0.25">
      <c r="T2364"/>
    </row>
    <row r="2365" spans="20:20" x14ac:dyDescent="0.25">
      <c r="T2365"/>
    </row>
    <row r="2366" spans="20:20" x14ac:dyDescent="0.25">
      <c r="T2366"/>
    </row>
    <row r="2367" spans="20:20" x14ac:dyDescent="0.25">
      <c r="T2367"/>
    </row>
    <row r="2368" spans="20:20" x14ac:dyDescent="0.25">
      <c r="T2368"/>
    </row>
    <row r="2369" spans="20:20" x14ac:dyDescent="0.25">
      <c r="T2369"/>
    </row>
    <row r="2370" spans="20:20" x14ac:dyDescent="0.25">
      <c r="T2370"/>
    </row>
    <row r="2371" spans="20:20" x14ac:dyDescent="0.25">
      <c r="T2371"/>
    </row>
    <row r="2372" spans="20:20" x14ac:dyDescent="0.25">
      <c r="T2372"/>
    </row>
    <row r="2373" spans="20:20" x14ac:dyDescent="0.25">
      <c r="T2373"/>
    </row>
    <row r="2374" spans="20:20" x14ac:dyDescent="0.25">
      <c r="T2374"/>
    </row>
    <row r="2375" spans="20:20" x14ac:dyDescent="0.25">
      <c r="T2375"/>
    </row>
    <row r="2376" spans="20:20" x14ac:dyDescent="0.25">
      <c r="T2376"/>
    </row>
    <row r="2377" spans="20:20" x14ac:dyDescent="0.25">
      <c r="T2377"/>
    </row>
    <row r="2378" spans="20:20" x14ac:dyDescent="0.25">
      <c r="T2378"/>
    </row>
    <row r="2379" spans="20:20" x14ac:dyDescent="0.25">
      <c r="T2379"/>
    </row>
    <row r="2380" spans="20:20" x14ac:dyDescent="0.25">
      <c r="T2380"/>
    </row>
    <row r="2381" spans="20:20" x14ac:dyDescent="0.25">
      <c r="T2381"/>
    </row>
    <row r="2382" spans="20:20" x14ac:dyDescent="0.25">
      <c r="T2382"/>
    </row>
    <row r="2383" spans="20:20" x14ac:dyDescent="0.25">
      <c r="T2383"/>
    </row>
    <row r="2384" spans="20:20" x14ac:dyDescent="0.25">
      <c r="T2384"/>
    </row>
    <row r="2385" spans="20:20" x14ac:dyDescent="0.25">
      <c r="T2385"/>
    </row>
    <row r="2386" spans="20:20" x14ac:dyDescent="0.25">
      <c r="T2386"/>
    </row>
    <row r="2387" spans="20:20" x14ac:dyDescent="0.25">
      <c r="T2387"/>
    </row>
    <row r="2388" spans="20:20" x14ac:dyDescent="0.25">
      <c r="T2388"/>
    </row>
    <row r="2389" spans="20:20" x14ac:dyDescent="0.25">
      <c r="T2389"/>
    </row>
    <row r="2390" spans="20:20" x14ac:dyDescent="0.25">
      <c r="T2390"/>
    </row>
    <row r="2391" spans="20:20" x14ac:dyDescent="0.25">
      <c r="T2391"/>
    </row>
    <row r="2392" spans="20:20" x14ac:dyDescent="0.25">
      <c r="T2392"/>
    </row>
    <row r="2393" spans="20:20" x14ac:dyDescent="0.25">
      <c r="T2393"/>
    </row>
    <row r="2394" spans="20:20" x14ac:dyDescent="0.25">
      <c r="T2394"/>
    </row>
    <row r="2395" spans="20:20" x14ac:dyDescent="0.25">
      <c r="T2395"/>
    </row>
    <row r="2396" spans="20:20" x14ac:dyDescent="0.25">
      <c r="T2396"/>
    </row>
    <row r="2397" spans="20:20" x14ac:dyDescent="0.25">
      <c r="T2397"/>
    </row>
    <row r="2398" spans="20:20" x14ac:dyDescent="0.25">
      <c r="T2398"/>
    </row>
    <row r="2399" spans="20:20" x14ac:dyDescent="0.25">
      <c r="T2399"/>
    </row>
    <row r="2400" spans="20:20" x14ac:dyDescent="0.25">
      <c r="T2400"/>
    </row>
    <row r="2401" spans="20:20" x14ac:dyDescent="0.25">
      <c r="T2401"/>
    </row>
    <row r="2402" spans="20:20" x14ac:dyDescent="0.25">
      <c r="T2402"/>
    </row>
    <row r="2403" spans="20:20" x14ac:dyDescent="0.25">
      <c r="T2403"/>
    </row>
    <row r="2404" spans="20:20" x14ac:dyDescent="0.25">
      <c r="T2404"/>
    </row>
    <row r="2405" spans="20:20" x14ac:dyDescent="0.25">
      <c r="T2405"/>
    </row>
    <row r="2406" spans="20:20" x14ac:dyDescent="0.25">
      <c r="T2406"/>
    </row>
    <row r="2407" spans="20:20" x14ac:dyDescent="0.25">
      <c r="T2407"/>
    </row>
    <row r="2408" spans="20:20" x14ac:dyDescent="0.25">
      <c r="T2408"/>
    </row>
    <row r="2409" spans="20:20" x14ac:dyDescent="0.25">
      <c r="T2409"/>
    </row>
    <row r="2410" spans="20:20" x14ac:dyDescent="0.25">
      <c r="T2410"/>
    </row>
    <row r="2411" spans="20:20" x14ac:dyDescent="0.25">
      <c r="T2411"/>
    </row>
    <row r="2412" spans="20:20" x14ac:dyDescent="0.25">
      <c r="T2412"/>
    </row>
    <row r="2413" spans="20:20" x14ac:dyDescent="0.25">
      <c r="T2413"/>
    </row>
    <row r="2414" spans="20:20" x14ac:dyDescent="0.25">
      <c r="T2414"/>
    </row>
    <row r="2415" spans="20:20" x14ac:dyDescent="0.25">
      <c r="T2415"/>
    </row>
    <row r="2416" spans="20:20" x14ac:dyDescent="0.25">
      <c r="T2416"/>
    </row>
    <row r="2417" spans="20:20" x14ac:dyDescent="0.25">
      <c r="T2417"/>
    </row>
    <row r="2418" spans="20:20" x14ac:dyDescent="0.25">
      <c r="T2418"/>
    </row>
    <row r="2419" spans="20:20" x14ac:dyDescent="0.25">
      <c r="T2419"/>
    </row>
    <row r="2420" spans="20:20" x14ac:dyDescent="0.25">
      <c r="T2420"/>
    </row>
    <row r="2421" spans="20:20" x14ac:dyDescent="0.25">
      <c r="T2421"/>
    </row>
    <row r="2422" spans="20:20" x14ac:dyDescent="0.25">
      <c r="T2422"/>
    </row>
    <row r="2423" spans="20:20" x14ac:dyDescent="0.25">
      <c r="T2423"/>
    </row>
    <row r="2424" spans="20:20" x14ac:dyDescent="0.25">
      <c r="T2424"/>
    </row>
    <row r="2425" spans="20:20" x14ac:dyDescent="0.25">
      <c r="T2425"/>
    </row>
    <row r="2426" spans="20:20" x14ac:dyDescent="0.25">
      <c r="T2426"/>
    </row>
    <row r="2427" spans="20:20" x14ac:dyDescent="0.25">
      <c r="T2427"/>
    </row>
    <row r="2428" spans="20:20" x14ac:dyDescent="0.25">
      <c r="T2428"/>
    </row>
    <row r="2429" spans="20:20" x14ac:dyDescent="0.25">
      <c r="T2429"/>
    </row>
    <row r="2430" spans="20:20" x14ac:dyDescent="0.25">
      <c r="T2430"/>
    </row>
    <row r="2431" spans="20:20" x14ac:dyDescent="0.25">
      <c r="T2431"/>
    </row>
    <row r="2432" spans="20:20" x14ac:dyDescent="0.25">
      <c r="T2432"/>
    </row>
    <row r="2433" spans="20:20" x14ac:dyDescent="0.25">
      <c r="T2433"/>
    </row>
    <row r="2434" spans="20:20" x14ac:dyDescent="0.25">
      <c r="T2434"/>
    </row>
    <row r="2435" spans="20:20" x14ac:dyDescent="0.25">
      <c r="T2435"/>
    </row>
    <row r="2436" spans="20:20" x14ac:dyDescent="0.25">
      <c r="T2436"/>
    </row>
    <row r="2437" spans="20:20" x14ac:dyDescent="0.25">
      <c r="T2437"/>
    </row>
    <row r="2438" spans="20:20" x14ac:dyDescent="0.25">
      <c r="T2438"/>
    </row>
    <row r="2439" spans="20:20" x14ac:dyDescent="0.25">
      <c r="T2439"/>
    </row>
    <row r="2440" spans="20:20" x14ac:dyDescent="0.25">
      <c r="T2440"/>
    </row>
    <row r="2441" spans="20:20" x14ac:dyDescent="0.25">
      <c r="T2441"/>
    </row>
    <row r="2442" spans="20:20" x14ac:dyDescent="0.25">
      <c r="T2442"/>
    </row>
    <row r="2443" spans="20:20" x14ac:dyDescent="0.25">
      <c r="T2443"/>
    </row>
    <row r="2444" spans="20:20" x14ac:dyDescent="0.25">
      <c r="T2444"/>
    </row>
    <row r="2445" spans="20:20" x14ac:dyDescent="0.25">
      <c r="T2445"/>
    </row>
    <row r="2446" spans="20:20" x14ac:dyDescent="0.25">
      <c r="T2446"/>
    </row>
    <row r="2447" spans="20:20" x14ac:dyDescent="0.25">
      <c r="T2447"/>
    </row>
    <row r="2448" spans="20:20" x14ac:dyDescent="0.25">
      <c r="T2448"/>
    </row>
    <row r="2449" spans="20:20" x14ac:dyDescent="0.25">
      <c r="T2449"/>
    </row>
    <row r="2450" spans="20:20" x14ac:dyDescent="0.25">
      <c r="T2450"/>
    </row>
    <row r="2451" spans="20:20" x14ac:dyDescent="0.25">
      <c r="T2451"/>
    </row>
    <row r="2452" spans="20:20" x14ac:dyDescent="0.25">
      <c r="T2452"/>
    </row>
    <row r="2453" spans="20:20" x14ac:dyDescent="0.25">
      <c r="T2453"/>
    </row>
    <row r="2454" spans="20:20" x14ac:dyDescent="0.25">
      <c r="T2454"/>
    </row>
    <row r="2455" spans="20:20" x14ac:dyDescent="0.25">
      <c r="T2455"/>
    </row>
    <row r="2456" spans="20:20" x14ac:dyDescent="0.25">
      <c r="T2456"/>
    </row>
    <row r="2457" spans="20:20" x14ac:dyDescent="0.25">
      <c r="T2457"/>
    </row>
    <row r="2458" spans="20:20" x14ac:dyDescent="0.25">
      <c r="T2458"/>
    </row>
    <row r="2459" spans="20:20" x14ac:dyDescent="0.25">
      <c r="T2459"/>
    </row>
    <row r="2460" spans="20:20" x14ac:dyDescent="0.25">
      <c r="T2460"/>
    </row>
    <row r="2461" spans="20:20" x14ac:dyDescent="0.25">
      <c r="T2461"/>
    </row>
    <row r="2462" spans="20:20" x14ac:dyDescent="0.25">
      <c r="T2462"/>
    </row>
    <row r="2463" spans="20:20" x14ac:dyDescent="0.25">
      <c r="T2463"/>
    </row>
    <row r="2464" spans="20:20" x14ac:dyDescent="0.25">
      <c r="T2464"/>
    </row>
    <row r="2465" spans="20:20" x14ac:dyDescent="0.25">
      <c r="T2465"/>
    </row>
    <row r="2466" spans="20:20" x14ac:dyDescent="0.25">
      <c r="T2466"/>
    </row>
    <row r="2467" spans="20:20" x14ac:dyDescent="0.25">
      <c r="T2467"/>
    </row>
    <row r="2468" spans="20:20" x14ac:dyDescent="0.25">
      <c r="T2468"/>
    </row>
    <row r="2469" spans="20:20" x14ac:dyDescent="0.25">
      <c r="T2469"/>
    </row>
    <row r="2470" spans="20:20" x14ac:dyDescent="0.25">
      <c r="T2470"/>
    </row>
    <row r="2471" spans="20:20" x14ac:dyDescent="0.25">
      <c r="T2471"/>
    </row>
    <row r="2472" spans="20:20" x14ac:dyDescent="0.25">
      <c r="T2472"/>
    </row>
    <row r="2473" spans="20:20" x14ac:dyDescent="0.25">
      <c r="T2473"/>
    </row>
    <row r="2474" spans="20:20" x14ac:dyDescent="0.25">
      <c r="T2474"/>
    </row>
    <row r="2475" spans="20:20" x14ac:dyDescent="0.25">
      <c r="T2475"/>
    </row>
    <row r="2476" spans="20:20" x14ac:dyDescent="0.25">
      <c r="T2476"/>
    </row>
    <row r="2477" spans="20:20" x14ac:dyDescent="0.25">
      <c r="T2477"/>
    </row>
    <row r="2478" spans="20:20" x14ac:dyDescent="0.25">
      <c r="T2478"/>
    </row>
    <row r="2479" spans="20:20" x14ac:dyDescent="0.25">
      <c r="T2479"/>
    </row>
    <row r="2480" spans="20:20" x14ac:dyDescent="0.25">
      <c r="T2480"/>
    </row>
    <row r="2481" spans="20:20" x14ac:dyDescent="0.25">
      <c r="T2481"/>
    </row>
    <row r="2482" spans="20:20" x14ac:dyDescent="0.25">
      <c r="T2482"/>
    </row>
    <row r="2483" spans="20:20" x14ac:dyDescent="0.25">
      <c r="T2483"/>
    </row>
    <row r="2484" spans="20:20" x14ac:dyDescent="0.25">
      <c r="T2484"/>
    </row>
    <row r="2485" spans="20:20" x14ac:dyDescent="0.25">
      <c r="T2485"/>
    </row>
    <row r="2486" spans="20:20" x14ac:dyDescent="0.25">
      <c r="T2486"/>
    </row>
    <row r="2487" spans="20:20" x14ac:dyDescent="0.25">
      <c r="T2487"/>
    </row>
    <row r="2488" spans="20:20" x14ac:dyDescent="0.25">
      <c r="T2488"/>
    </row>
    <row r="2489" spans="20:20" x14ac:dyDescent="0.25">
      <c r="T2489"/>
    </row>
    <row r="2490" spans="20:20" x14ac:dyDescent="0.25">
      <c r="T2490"/>
    </row>
    <row r="2491" spans="20:20" x14ac:dyDescent="0.25">
      <c r="T2491"/>
    </row>
    <row r="2492" spans="20:20" x14ac:dyDescent="0.25">
      <c r="T2492"/>
    </row>
    <row r="2493" spans="20:20" x14ac:dyDescent="0.25">
      <c r="T2493"/>
    </row>
    <row r="2494" spans="20:20" x14ac:dyDescent="0.25">
      <c r="T2494"/>
    </row>
    <row r="2495" spans="20:20" x14ac:dyDescent="0.25">
      <c r="T2495"/>
    </row>
    <row r="2496" spans="20:20" x14ac:dyDescent="0.25">
      <c r="T2496"/>
    </row>
    <row r="2497" spans="20:20" x14ac:dyDescent="0.25">
      <c r="T2497"/>
    </row>
    <row r="2498" spans="20:20" x14ac:dyDescent="0.25">
      <c r="T2498"/>
    </row>
    <row r="2499" spans="20:20" x14ac:dyDescent="0.25">
      <c r="T2499"/>
    </row>
    <row r="2500" spans="20:20" x14ac:dyDescent="0.25">
      <c r="T2500"/>
    </row>
    <row r="2501" spans="20:20" x14ac:dyDescent="0.25">
      <c r="T2501"/>
    </row>
    <row r="2502" spans="20:20" x14ac:dyDescent="0.25">
      <c r="T2502"/>
    </row>
    <row r="2503" spans="20:20" x14ac:dyDescent="0.25">
      <c r="T2503"/>
    </row>
    <row r="2504" spans="20:20" x14ac:dyDescent="0.25">
      <c r="T2504"/>
    </row>
    <row r="2505" spans="20:20" x14ac:dyDescent="0.25">
      <c r="T2505"/>
    </row>
    <row r="2506" spans="20:20" x14ac:dyDescent="0.25">
      <c r="T2506"/>
    </row>
    <row r="2507" spans="20:20" x14ac:dyDescent="0.25">
      <c r="T2507"/>
    </row>
    <row r="2508" spans="20:20" x14ac:dyDescent="0.25">
      <c r="T2508"/>
    </row>
    <row r="2509" spans="20:20" x14ac:dyDescent="0.25">
      <c r="T2509"/>
    </row>
    <row r="2510" spans="20:20" x14ac:dyDescent="0.25">
      <c r="T2510"/>
    </row>
    <row r="2511" spans="20:20" x14ac:dyDescent="0.25">
      <c r="T2511"/>
    </row>
    <row r="2512" spans="20:20" x14ac:dyDescent="0.25">
      <c r="T2512"/>
    </row>
    <row r="2513" spans="20:20" x14ac:dyDescent="0.25">
      <c r="T2513"/>
    </row>
    <row r="2514" spans="20:20" x14ac:dyDescent="0.25">
      <c r="T2514"/>
    </row>
    <row r="2515" spans="20:20" x14ac:dyDescent="0.25">
      <c r="T2515"/>
    </row>
    <row r="2516" spans="20:20" x14ac:dyDescent="0.25">
      <c r="T2516"/>
    </row>
    <row r="2517" spans="20:20" x14ac:dyDescent="0.25">
      <c r="T2517"/>
    </row>
    <row r="2518" spans="20:20" x14ac:dyDescent="0.25">
      <c r="T2518"/>
    </row>
    <row r="2519" spans="20:20" x14ac:dyDescent="0.25">
      <c r="T2519"/>
    </row>
    <row r="2520" spans="20:20" x14ac:dyDescent="0.25">
      <c r="T2520"/>
    </row>
    <row r="2521" spans="20:20" x14ac:dyDescent="0.25">
      <c r="T2521"/>
    </row>
    <row r="2522" spans="20:20" x14ac:dyDescent="0.25">
      <c r="T2522"/>
    </row>
    <row r="2523" spans="20:20" x14ac:dyDescent="0.25">
      <c r="T2523"/>
    </row>
    <row r="2524" spans="20:20" x14ac:dyDescent="0.25">
      <c r="T2524"/>
    </row>
    <row r="2525" spans="20:20" x14ac:dyDescent="0.25">
      <c r="T2525"/>
    </row>
    <row r="2526" spans="20:20" x14ac:dyDescent="0.25">
      <c r="T2526"/>
    </row>
    <row r="2527" spans="20:20" x14ac:dyDescent="0.25">
      <c r="T2527"/>
    </row>
    <row r="2528" spans="20:20" x14ac:dyDescent="0.25">
      <c r="T2528"/>
    </row>
    <row r="2529" spans="20:20" x14ac:dyDescent="0.25">
      <c r="T2529"/>
    </row>
    <row r="2530" spans="20:20" x14ac:dyDescent="0.25">
      <c r="T2530"/>
    </row>
    <row r="2531" spans="20:20" x14ac:dyDescent="0.25">
      <c r="T2531"/>
    </row>
    <row r="2532" spans="20:20" x14ac:dyDescent="0.25">
      <c r="T2532"/>
    </row>
    <row r="2533" spans="20:20" x14ac:dyDescent="0.25">
      <c r="T2533"/>
    </row>
    <row r="2534" spans="20:20" x14ac:dyDescent="0.25">
      <c r="T2534"/>
    </row>
    <row r="2535" spans="20:20" x14ac:dyDescent="0.25">
      <c r="T2535"/>
    </row>
    <row r="2536" spans="20:20" x14ac:dyDescent="0.25">
      <c r="T2536"/>
    </row>
    <row r="2537" spans="20:20" x14ac:dyDescent="0.25">
      <c r="T2537"/>
    </row>
    <row r="2538" spans="20:20" x14ac:dyDescent="0.25">
      <c r="T2538"/>
    </row>
    <row r="2539" spans="20:20" x14ac:dyDescent="0.25">
      <c r="T2539"/>
    </row>
    <row r="2540" spans="20:20" x14ac:dyDescent="0.25">
      <c r="T2540"/>
    </row>
    <row r="2541" spans="20:20" x14ac:dyDescent="0.25">
      <c r="T2541"/>
    </row>
    <row r="2542" spans="20:20" x14ac:dyDescent="0.25">
      <c r="T2542"/>
    </row>
    <row r="2543" spans="20:20" x14ac:dyDescent="0.25">
      <c r="T2543"/>
    </row>
    <row r="2544" spans="20:20" x14ac:dyDescent="0.25">
      <c r="T2544"/>
    </row>
    <row r="2545" spans="20:20" x14ac:dyDescent="0.25">
      <c r="T2545"/>
    </row>
    <row r="2546" spans="20:20" x14ac:dyDescent="0.25">
      <c r="T2546"/>
    </row>
    <row r="2547" spans="20:20" x14ac:dyDescent="0.25">
      <c r="T2547"/>
    </row>
    <row r="2548" spans="20:20" x14ac:dyDescent="0.25">
      <c r="T2548"/>
    </row>
    <row r="2549" spans="20:20" x14ac:dyDescent="0.25">
      <c r="T2549"/>
    </row>
    <row r="2550" spans="20:20" x14ac:dyDescent="0.25">
      <c r="T2550"/>
    </row>
    <row r="2551" spans="20:20" x14ac:dyDescent="0.25">
      <c r="T2551"/>
    </row>
    <row r="2552" spans="20:20" x14ac:dyDescent="0.25">
      <c r="T2552"/>
    </row>
    <row r="2553" spans="20:20" x14ac:dyDescent="0.25">
      <c r="T2553"/>
    </row>
    <row r="2554" spans="20:20" x14ac:dyDescent="0.25">
      <c r="T2554"/>
    </row>
    <row r="2555" spans="20:20" x14ac:dyDescent="0.25">
      <c r="T2555"/>
    </row>
    <row r="2556" spans="20:20" x14ac:dyDescent="0.25">
      <c r="T2556"/>
    </row>
    <row r="2557" spans="20:20" x14ac:dyDescent="0.25">
      <c r="T2557"/>
    </row>
    <row r="2558" spans="20:20" x14ac:dyDescent="0.25">
      <c r="T2558"/>
    </row>
    <row r="2559" spans="20:20" x14ac:dyDescent="0.25">
      <c r="T2559"/>
    </row>
    <row r="2560" spans="20:20" x14ac:dyDescent="0.25">
      <c r="T2560"/>
    </row>
    <row r="2561" spans="20:20" x14ac:dyDescent="0.25">
      <c r="T2561"/>
    </row>
    <row r="2562" spans="20:20" x14ac:dyDescent="0.25">
      <c r="T2562"/>
    </row>
    <row r="2563" spans="20:20" x14ac:dyDescent="0.25">
      <c r="T2563"/>
    </row>
    <row r="2564" spans="20:20" x14ac:dyDescent="0.25">
      <c r="T2564"/>
    </row>
    <row r="2565" spans="20:20" x14ac:dyDescent="0.25">
      <c r="T2565"/>
    </row>
    <row r="2566" spans="20:20" x14ac:dyDescent="0.25">
      <c r="T2566"/>
    </row>
    <row r="2567" spans="20:20" x14ac:dyDescent="0.25">
      <c r="T2567"/>
    </row>
    <row r="2568" spans="20:20" x14ac:dyDescent="0.25">
      <c r="T2568"/>
    </row>
    <row r="2569" spans="20:20" x14ac:dyDescent="0.25">
      <c r="T2569"/>
    </row>
    <row r="2570" spans="20:20" x14ac:dyDescent="0.25">
      <c r="T2570"/>
    </row>
    <row r="2571" spans="20:20" x14ac:dyDescent="0.25">
      <c r="T2571"/>
    </row>
    <row r="2572" spans="20:20" x14ac:dyDescent="0.25">
      <c r="T2572"/>
    </row>
    <row r="2573" spans="20:20" x14ac:dyDescent="0.25">
      <c r="T2573"/>
    </row>
    <row r="2574" spans="20:20" x14ac:dyDescent="0.25">
      <c r="T2574"/>
    </row>
    <row r="2575" spans="20:20" x14ac:dyDescent="0.25">
      <c r="T2575"/>
    </row>
    <row r="2576" spans="20:20" x14ac:dyDescent="0.25">
      <c r="T2576"/>
    </row>
    <row r="2577" spans="20:20" x14ac:dyDescent="0.25">
      <c r="T2577"/>
    </row>
    <row r="2578" spans="20:20" x14ac:dyDescent="0.25">
      <c r="T2578"/>
    </row>
    <row r="2579" spans="20:20" x14ac:dyDescent="0.25">
      <c r="T2579"/>
    </row>
    <row r="2580" spans="20:20" x14ac:dyDescent="0.25">
      <c r="T2580"/>
    </row>
    <row r="2581" spans="20:20" x14ac:dyDescent="0.25">
      <c r="T2581"/>
    </row>
    <row r="2582" spans="20:20" x14ac:dyDescent="0.25">
      <c r="T2582"/>
    </row>
    <row r="2583" spans="20:20" x14ac:dyDescent="0.25">
      <c r="T2583"/>
    </row>
    <row r="2584" spans="20:20" x14ac:dyDescent="0.25">
      <c r="T2584"/>
    </row>
    <row r="2585" spans="20:20" x14ac:dyDescent="0.25">
      <c r="T2585"/>
    </row>
    <row r="2586" spans="20:20" x14ac:dyDescent="0.25">
      <c r="T2586"/>
    </row>
    <row r="2587" spans="20:20" x14ac:dyDescent="0.25">
      <c r="T2587"/>
    </row>
    <row r="2588" spans="20:20" x14ac:dyDescent="0.25">
      <c r="T2588"/>
    </row>
    <row r="2589" spans="20:20" x14ac:dyDescent="0.25">
      <c r="T2589"/>
    </row>
    <row r="2590" spans="20:20" x14ac:dyDescent="0.25">
      <c r="T2590"/>
    </row>
    <row r="2591" spans="20:20" x14ac:dyDescent="0.25">
      <c r="T2591"/>
    </row>
    <row r="2592" spans="20:20" x14ac:dyDescent="0.25">
      <c r="T2592"/>
    </row>
    <row r="2593" spans="20:20" x14ac:dyDescent="0.25">
      <c r="T2593"/>
    </row>
    <row r="2594" spans="20:20" x14ac:dyDescent="0.25">
      <c r="T2594"/>
    </row>
    <row r="2595" spans="20:20" x14ac:dyDescent="0.25">
      <c r="T2595"/>
    </row>
    <row r="2596" spans="20:20" x14ac:dyDescent="0.25">
      <c r="T2596"/>
    </row>
    <row r="2597" spans="20:20" x14ac:dyDescent="0.25">
      <c r="T2597"/>
    </row>
    <row r="2598" spans="20:20" x14ac:dyDescent="0.25">
      <c r="T2598"/>
    </row>
    <row r="2599" spans="20:20" x14ac:dyDescent="0.25">
      <c r="T2599"/>
    </row>
    <row r="2600" spans="20:20" x14ac:dyDescent="0.25">
      <c r="T2600"/>
    </row>
    <row r="2601" spans="20:20" x14ac:dyDescent="0.25">
      <c r="T2601"/>
    </row>
    <row r="2602" spans="20:20" x14ac:dyDescent="0.25">
      <c r="T2602"/>
    </row>
    <row r="2603" spans="20:20" x14ac:dyDescent="0.25">
      <c r="T2603"/>
    </row>
    <row r="2604" spans="20:20" x14ac:dyDescent="0.25">
      <c r="T2604"/>
    </row>
    <row r="2605" spans="20:20" x14ac:dyDescent="0.25">
      <c r="T2605"/>
    </row>
    <row r="2606" spans="20:20" x14ac:dyDescent="0.25">
      <c r="T2606"/>
    </row>
    <row r="2607" spans="20:20" x14ac:dyDescent="0.25">
      <c r="T2607"/>
    </row>
    <row r="2608" spans="20:20" x14ac:dyDescent="0.25">
      <c r="T2608"/>
    </row>
    <row r="2609" spans="20:20" x14ac:dyDescent="0.25">
      <c r="T2609"/>
    </row>
    <row r="2610" spans="20:20" x14ac:dyDescent="0.25">
      <c r="T2610"/>
    </row>
    <row r="2611" spans="20:20" x14ac:dyDescent="0.25">
      <c r="T2611"/>
    </row>
    <row r="2612" spans="20:20" x14ac:dyDescent="0.25">
      <c r="T2612"/>
    </row>
    <row r="2613" spans="20:20" x14ac:dyDescent="0.25">
      <c r="T2613"/>
    </row>
    <row r="2614" spans="20:20" x14ac:dyDescent="0.25">
      <c r="T2614"/>
    </row>
    <row r="2615" spans="20:20" x14ac:dyDescent="0.25">
      <c r="T2615"/>
    </row>
    <row r="2616" spans="20:20" x14ac:dyDescent="0.25">
      <c r="T2616"/>
    </row>
    <row r="2617" spans="20:20" x14ac:dyDescent="0.25">
      <c r="T2617"/>
    </row>
    <row r="2618" spans="20:20" x14ac:dyDescent="0.25">
      <c r="T2618"/>
    </row>
    <row r="2619" spans="20:20" x14ac:dyDescent="0.25">
      <c r="T2619"/>
    </row>
    <row r="2620" spans="20:20" x14ac:dyDescent="0.25">
      <c r="T2620"/>
    </row>
    <row r="2621" spans="20:20" x14ac:dyDescent="0.25">
      <c r="T2621"/>
    </row>
    <row r="2622" spans="20:20" x14ac:dyDescent="0.25">
      <c r="T2622"/>
    </row>
    <row r="2623" spans="20:20" x14ac:dyDescent="0.25">
      <c r="T2623"/>
    </row>
    <row r="2624" spans="20:20" x14ac:dyDescent="0.25">
      <c r="T2624"/>
    </row>
    <row r="2625" spans="20:20" x14ac:dyDescent="0.25">
      <c r="T2625"/>
    </row>
    <row r="2626" spans="20:20" x14ac:dyDescent="0.25">
      <c r="T2626"/>
    </row>
    <row r="2627" spans="20:20" x14ac:dyDescent="0.25">
      <c r="T2627"/>
    </row>
    <row r="2628" spans="20:20" x14ac:dyDescent="0.25">
      <c r="T2628"/>
    </row>
    <row r="2629" spans="20:20" x14ac:dyDescent="0.25">
      <c r="T2629"/>
    </row>
    <row r="2630" spans="20:20" x14ac:dyDescent="0.25">
      <c r="T2630"/>
    </row>
    <row r="2631" spans="20:20" x14ac:dyDescent="0.25">
      <c r="T2631"/>
    </row>
    <row r="2632" spans="20:20" x14ac:dyDescent="0.25">
      <c r="T2632"/>
    </row>
    <row r="2633" spans="20:20" x14ac:dyDescent="0.25">
      <c r="T2633"/>
    </row>
    <row r="2634" spans="20:20" x14ac:dyDescent="0.25">
      <c r="T2634"/>
    </row>
    <row r="2635" spans="20:20" x14ac:dyDescent="0.25">
      <c r="T2635"/>
    </row>
    <row r="2636" spans="20:20" x14ac:dyDescent="0.25">
      <c r="T2636"/>
    </row>
    <row r="2637" spans="20:20" x14ac:dyDescent="0.25">
      <c r="T2637"/>
    </row>
    <row r="2638" spans="20:20" x14ac:dyDescent="0.25">
      <c r="T2638"/>
    </row>
    <row r="2639" spans="20:20" x14ac:dyDescent="0.25">
      <c r="T2639"/>
    </row>
    <row r="2640" spans="20:20" x14ac:dyDescent="0.25">
      <c r="T2640"/>
    </row>
    <row r="2641" spans="20:20" x14ac:dyDescent="0.25">
      <c r="T2641"/>
    </row>
    <row r="2642" spans="20:20" x14ac:dyDescent="0.25">
      <c r="T2642"/>
    </row>
    <row r="2643" spans="20:20" x14ac:dyDescent="0.25">
      <c r="T2643"/>
    </row>
    <row r="2644" spans="20:20" x14ac:dyDescent="0.25">
      <c r="T2644"/>
    </row>
    <row r="2645" spans="20:20" x14ac:dyDescent="0.25">
      <c r="T2645"/>
    </row>
    <row r="2646" spans="20:20" x14ac:dyDescent="0.25">
      <c r="T2646"/>
    </row>
    <row r="2647" spans="20:20" x14ac:dyDescent="0.25">
      <c r="T2647"/>
    </row>
    <row r="2648" spans="20:20" x14ac:dyDescent="0.25">
      <c r="T2648"/>
    </row>
    <row r="2649" spans="20:20" x14ac:dyDescent="0.25">
      <c r="T2649"/>
    </row>
    <row r="2650" spans="20:20" x14ac:dyDescent="0.25">
      <c r="T2650"/>
    </row>
    <row r="2651" spans="20:20" x14ac:dyDescent="0.25">
      <c r="T2651"/>
    </row>
    <row r="2652" spans="20:20" x14ac:dyDescent="0.25">
      <c r="T2652"/>
    </row>
    <row r="2653" spans="20:20" x14ac:dyDescent="0.25">
      <c r="T2653"/>
    </row>
    <row r="2654" spans="20:20" x14ac:dyDescent="0.25">
      <c r="T2654"/>
    </row>
    <row r="2655" spans="20:20" x14ac:dyDescent="0.25">
      <c r="T2655"/>
    </row>
    <row r="2656" spans="20:20" x14ac:dyDescent="0.25">
      <c r="T2656"/>
    </row>
    <row r="2657" spans="20:20" x14ac:dyDescent="0.25">
      <c r="T2657"/>
    </row>
    <row r="2658" spans="20:20" x14ac:dyDescent="0.25">
      <c r="T2658"/>
    </row>
    <row r="2659" spans="20:20" x14ac:dyDescent="0.25">
      <c r="T2659"/>
    </row>
    <row r="2660" spans="20:20" x14ac:dyDescent="0.25">
      <c r="T2660"/>
    </row>
    <row r="2661" spans="20:20" x14ac:dyDescent="0.25">
      <c r="T2661"/>
    </row>
    <row r="2662" spans="20:20" x14ac:dyDescent="0.25">
      <c r="T2662"/>
    </row>
    <row r="2663" spans="20:20" x14ac:dyDescent="0.25">
      <c r="T2663"/>
    </row>
    <row r="2664" spans="20:20" x14ac:dyDescent="0.25">
      <c r="T2664"/>
    </row>
    <row r="2665" spans="20:20" x14ac:dyDescent="0.25">
      <c r="T2665"/>
    </row>
    <row r="2666" spans="20:20" x14ac:dyDescent="0.25">
      <c r="T2666"/>
    </row>
    <row r="2667" spans="20:20" x14ac:dyDescent="0.25">
      <c r="T2667"/>
    </row>
    <row r="2668" spans="20:20" x14ac:dyDescent="0.25">
      <c r="T2668"/>
    </row>
    <row r="2669" spans="20:20" x14ac:dyDescent="0.25">
      <c r="T2669"/>
    </row>
    <row r="2670" spans="20:20" x14ac:dyDescent="0.25">
      <c r="T2670"/>
    </row>
    <row r="2671" spans="20:20" x14ac:dyDescent="0.25">
      <c r="T2671"/>
    </row>
    <row r="2672" spans="20:20" x14ac:dyDescent="0.25">
      <c r="T2672"/>
    </row>
    <row r="2673" spans="20:20" x14ac:dyDescent="0.25">
      <c r="T2673"/>
    </row>
    <row r="2674" spans="20:20" x14ac:dyDescent="0.25">
      <c r="T2674"/>
    </row>
    <row r="2675" spans="20:20" x14ac:dyDescent="0.25">
      <c r="T2675"/>
    </row>
    <row r="2676" spans="20:20" x14ac:dyDescent="0.25">
      <c r="T2676"/>
    </row>
    <row r="2677" spans="20:20" x14ac:dyDescent="0.25">
      <c r="T2677"/>
    </row>
    <row r="2678" spans="20:20" x14ac:dyDescent="0.25">
      <c r="T2678"/>
    </row>
    <row r="2679" spans="20:20" x14ac:dyDescent="0.25">
      <c r="T2679"/>
    </row>
    <row r="2680" spans="20:20" x14ac:dyDescent="0.25">
      <c r="T2680"/>
    </row>
    <row r="2681" spans="20:20" x14ac:dyDescent="0.25">
      <c r="T2681"/>
    </row>
    <row r="2682" spans="20:20" x14ac:dyDescent="0.25">
      <c r="T2682"/>
    </row>
    <row r="2683" spans="20:20" x14ac:dyDescent="0.25">
      <c r="T2683"/>
    </row>
    <row r="2684" spans="20:20" x14ac:dyDescent="0.25">
      <c r="T2684"/>
    </row>
    <row r="2685" spans="20:20" x14ac:dyDescent="0.25">
      <c r="T2685"/>
    </row>
    <row r="2686" spans="20:20" x14ac:dyDescent="0.25">
      <c r="T2686"/>
    </row>
    <row r="2687" spans="20:20" x14ac:dyDescent="0.25">
      <c r="T2687"/>
    </row>
    <row r="2688" spans="20:20" x14ac:dyDescent="0.25">
      <c r="T2688"/>
    </row>
    <row r="2689" spans="20:20" x14ac:dyDescent="0.25">
      <c r="T2689"/>
    </row>
    <row r="2690" spans="20:20" x14ac:dyDescent="0.25">
      <c r="T2690"/>
    </row>
    <row r="2691" spans="20:20" x14ac:dyDescent="0.25">
      <c r="T2691"/>
    </row>
    <row r="2692" spans="20:20" x14ac:dyDescent="0.25">
      <c r="T2692"/>
    </row>
    <row r="2693" spans="20:20" x14ac:dyDescent="0.25">
      <c r="T2693"/>
    </row>
    <row r="2694" spans="20:20" x14ac:dyDescent="0.25">
      <c r="T2694"/>
    </row>
    <row r="2695" spans="20:20" x14ac:dyDescent="0.25">
      <c r="T2695"/>
    </row>
    <row r="2696" spans="20:20" x14ac:dyDescent="0.25">
      <c r="T2696"/>
    </row>
    <row r="2697" spans="20:20" x14ac:dyDescent="0.25">
      <c r="T2697"/>
    </row>
    <row r="2698" spans="20:20" x14ac:dyDescent="0.25">
      <c r="T2698"/>
    </row>
    <row r="2699" spans="20:20" x14ac:dyDescent="0.25">
      <c r="T2699"/>
    </row>
    <row r="2700" spans="20:20" x14ac:dyDescent="0.25">
      <c r="T2700"/>
    </row>
    <row r="2701" spans="20:20" x14ac:dyDescent="0.25">
      <c r="T2701"/>
    </row>
    <row r="2702" spans="20:20" x14ac:dyDescent="0.25">
      <c r="T2702"/>
    </row>
    <row r="2703" spans="20:20" x14ac:dyDescent="0.25">
      <c r="T2703"/>
    </row>
    <row r="2704" spans="20:20" x14ac:dyDescent="0.25">
      <c r="T2704"/>
    </row>
    <row r="2705" spans="20:20" x14ac:dyDescent="0.25">
      <c r="T2705"/>
    </row>
    <row r="2706" spans="20:20" x14ac:dyDescent="0.25">
      <c r="T2706"/>
    </row>
    <row r="2707" spans="20:20" x14ac:dyDescent="0.25">
      <c r="T2707"/>
    </row>
    <row r="2708" spans="20:20" x14ac:dyDescent="0.25">
      <c r="T2708"/>
    </row>
    <row r="2709" spans="20:20" x14ac:dyDescent="0.25">
      <c r="T2709"/>
    </row>
    <row r="2710" spans="20:20" x14ac:dyDescent="0.25">
      <c r="T2710"/>
    </row>
    <row r="2711" spans="20:20" x14ac:dyDescent="0.25">
      <c r="T2711"/>
    </row>
    <row r="2712" spans="20:20" x14ac:dyDescent="0.25">
      <c r="T2712"/>
    </row>
    <row r="2713" spans="20:20" x14ac:dyDescent="0.25">
      <c r="T2713"/>
    </row>
    <row r="2714" spans="20:20" x14ac:dyDescent="0.25">
      <c r="T2714"/>
    </row>
    <row r="2715" spans="20:20" x14ac:dyDescent="0.25">
      <c r="T2715"/>
    </row>
    <row r="2716" spans="20:20" x14ac:dyDescent="0.25">
      <c r="T2716"/>
    </row>
    <row r="2717" spans="20:20" x14ac:dyDescent="0.25">
      <c r="T2717"/>
    </row>
    <row r="2718" spans="20:20" x14ac:dyDescent="0.25">
      <c r="T2718"/>
    </row>
    <row r="2719" spans="20:20" x14ac:dyDescent="0.25">
      <c r="T2719"/>
    </row>
    <row r="2720" spans="20:20" x14ac:dyDescent="0.25">
      <c r="T2720"/>
    </row>
    <row r="2721" spans="20:20" x14ac:dyDescent="0.25">
      <c r="T2721"/>
    </row>
    <row r="2722" spans="20:20" x14ac:dyDescent="0.25">
      <c r="T2722"/>
    </row>
    <row r="2723" spans="20:20" x14ac:dyDescent="0.25">
      <c r="T2723"/>
    </row>
    <row r="2724" spans="20:20" x14ac:dyDescent="0.25">
      <c r="T2724"/>
    </row>
    <row r="2725" spans="20:20" x14ac:dyDescent="0.25">
      <c r="T2725"/>
    </row>
    <row r="2726" spans="20:20" x14ac:dyDescent="0.25">
      <c r="T2726"/>
    </row>
    <row r="2727" spans="20:20" x14ac:dyDescent="0.25">
      <c r="T2727"/>
    </row>
    <row r="2728" spans="20:20" x14ac:dyDescent="0.25">
      <c r="T2728"/>
    </row>
    <row r="2729" spans="20:20" x14ac:dyDescent="0.25">
      <c r="T2729"/>
    </row>
    <row r="2730" spans="20:20" x14ac:dyDescent="0.25">
      <c r="T2730"/>
    </row>
    <row r="2731" spans="20:20" x14ac:dyDescent="0.25">
      <c r="T2731"/>
    </row>
    <row r="2732" spans="20:20" x14ac:dyDescent="0.25">
      <c r="T2732"/>
    </row>
    <row r="2733" spans="20:20" x14ac:dyDescent="0.25">
      <c r="T2733"/>
    </row>
    <row r="2734" spans="20:20" x14ac:dyDescent="0.25">
      <c r="T2734"/>
    </row>
    <row r="2735" spans="20:20" x14ac:dyDescent="0.25">
      <c r="T2735"/>
    </row>
    <row r="2736" spans="20:20" x14ac:dyDescent="0.25">
      <c r="T2736"/>
    </row>
    <row r="2737" spans="20:20" x14ac:dyDescent="0.25">
      <c r="T2737"/>
    </row>
    <row r="2738" spans="20:20" x14ac:dyDescent="0.25">
      <c r="T2738"/>
    </row>
    <row r="2739" spans="20:20" x14ac:dyDescent="0.25">
      <c r="T2739"/>
    </row>
    <row r="2740" spans="20:20" x14ac:dyDescent="0.25">
      <c r="T2740"/>
    </row>
    <row r="2741" spans="20:20" x14ac:dyDescent="0.25">
      <c r="T2741"/>
    </row>
    <row r="2742" spans="20:20" x14ac:dyDescent="0.25">
      <c r="T2742"/>
    </row>
    <row r="2743" spans="20:20" x14ac:dyDescent="0.25">
      <c r="T2743"/>
    </row>
    <row r="2744" spans="20:20" x14ac:dyDescent="0.25">
      <c r="T2744"/>
    </row>
    <row r="2745" spans="20:20" x14ac:dyDescent="0.25">
      <c r="T2745"/>
    </row>
    <row r="2746" spans="20:20" x14ac:dyDescent="0.25">
      <c r="T2746"/>
    </row>
    <row r="2747" spans="20:20" x14ac:dyDescent="0.25">
      <c r="T2747"/>
    </row>
    <row r="2748" spans="20:20" x14ac:dyDescent="0.25">
      <c r="T2748"/>
    </row>
    <row r="2749" spans="20:20" x14ac:dyDescent="0.25">
      <c r="T2749"/>
    </row>
    <row r="2750" spans="20:20" x14ac:dyDescent="0.25">
      <c r="T2750"/>
    </row>
    <row r="2751" spans="20:20" x14ac:dyDescent="0.25">
      <c r="T2751"/>
    </row>
    <row r="2752" spans="20:20" x14ac:dyDescent="0.25">
      <c r="T2752"/>
    </row>
    <row r="2753" spans="20:20" x14ac:dyDescent="0.25">
      <c r="T2753"/>
    </row>
    <row r="2754" spans="20:20" x14ac:dyDescent="0.25">
      <c r="T2754"/>
    </row>
    <row r="2755" spans="20:20" x14ac:dyDescent="0.25">
      <c r="T2755"/>
    </row>
    <row r="2756" spans="20:20" x14ac:dyDescent="0.25">
      <c r="T2756"/>
    </row>
    <row r="2757" spans="20:20" x14ac:dyDescent="0.25">
      <c r="T2757"/>
    </row>
    <row r="2758" spans="20:20" x14ac:dyDescent="0.25">
      <c r="T2758"/>
    </row>
    <row r="2759" spans="20:20" x14ac:dyDescent="0.25">
      <c r="T2759"/>
    </row>
    <row r="2760" spans="20:20" x14ac:dyDescent="0.25">
      <c r="T2760"/>
    </row>
    <row r="2761" spans="20:20" x14ac:dyDescent="0.25">
      <c r="T2761"/>
    </row>
    <row r="2762" spans="20:20" x14ac:dyDescent="0.25">
      <c r="T2762"/>
    </row>
    <row r="2763" spans="20:20" x14ac:dyDescent="0.25">
      <c r="T2763"/>
    </row>
    <row r="2764" spans="20:20" x14ac:dyDescent="0.25">
      <c r="T2764"/>
    </row>
    <row r="2765" spans="20:20" x14ac:dyDescent="0.25">
      <c r="T2765"/>
    </row>
    <row r="2766" spans="20:20" x14ac:dyDescent="0.25">
      <c r="T2766"/>
    </row>
    <row r="2767" spans="20:20" x14ac:dyDescent="0.25">
      <c r="T2767"/>
    </row>
    <row r="2768" spans="20:20" x14ac:dyDescent="0.25">
      <c r="T2768"/>
    </row>
    <row r="2769" spans="20:20" x14ac:dyDescent="0.25">
      <c r="T2769"/>
    </row>
    <row r="2770" spans="20:20" x14ac:dyDescent="0.25">
      <c r="T2770"/>
    </row>
    <row r="2771" spans="20:20" x14ac:dyDescent="0.25">
      <c r="T2771"/>
    </row>
    <row r="2772" spans="20:20" x14ac:dyDescent="0.25">
      <c r="T2772"/>
    </row>
    <row r="2773" spans="20:20" x14ac:dyDescent="0.25">
      <c r="T2773"/>
    </row>
    <row r="2774" spans="20:20" x14ac:dyDescent="0.25">
      <c r="T2774"/>
    </row>
    <row r="2775" spans="20:20" x14ac:dyDescent="0.25">
      <c r="T2775"/>
    </row>
    <row r="2776" spans="20:20" x14ac:dyDescent="0.25">
      <c r="T2776"/>
    </row>
    <row r="2777" spans="20:20" x14ac:dyDescent="0.25">
      <c r="T2777"/>
    </row>
    <row r="2778" spans="20:20" x14ac:dyDescent="0.25">
      <c r="T2778"/>
    </row>
    <row r="2779" spans="20:20" x14ac:dyDescent="0.25">
      <c r="T2779"/>
    </row>
    <row r="2780" spans="20:20" x14ac:dyDescent="0.25">
      <c r="T2780"/>
    </row>
    <row r="2781" spans="20:20" x14ac:dyDescent="0.25">
      <c r="T2781"/>
    </row>
    <row r="2782" spans="20:20" x14ac:dyDescent="0.25">
      <c r="T2782"/>
    </row>
    <row r="2783" spans="20:20" x14ac:dyDescent="0.25">
      <c r="T2783"/>
    </row>
    <row r="2784" spans="20:20" x14ac:dyDescent="0.25">
      <c r="T2784"/>
    </row>
    <row r="2785" spans="20:20" x14ac:dyDescent="0.25">
      <c r="T2785"/>
    </row>
    <row r="2786" spans="20:20" x14ac:dyDescent="0.25">
      <c r="T2786"/>
    </row>
    <row r="2787" spans="20:20" x14ac:dyDescent="0.25">
      <c r="T2787"/>
    </row>
    <row r="2788" spans="20:20" x14ac:dyDescent="0.25">
      <c r="T2788"/>
    </row>
    <row r="2789" spans="20:20" x14ac:dyDescent="0.25">
      <c r="T2789"/>
    </row>
    <row r="2790" spans="20:20" x14ac:dyDescent="0.25">
      <c r="T2790"/>
    </row>
    <row r="2791" spans="20:20" x14ac:dyDescent="0.25">
      <c r="T2791"/>
    </row>
    <row r="2792" spans="20:20" x14ac:dyDescent="0.25">
      <c r="T2792"/>
    </row>
    <row r="2793" spans="20:20" x14ac:dyDescent="0.25">
      <c r="T2793"/>
    </row>
    <row r="2794" spans="20:20" x14ac:dyDescent="0.25">
      <c r="T2794"/>
    </row>
    <row r="2795" spans="20:20" x14ac:dyDescent="0.25">
      <c r="T2795"/>
    </row>
    <row r="2796" spans="20:20" x14ac:dyDescent="0.25">
      <c r="T2796"/>
    </row>
    <row r="2797" spans="20:20" x14ac:dyDescent="0.25">
      <c r="T2797"/>
    </row>
    <row r="2798" spans="20:20" x14ac:dyDescent="0.25">
      <c r="T2798"/>
    </row>
    <row r="2799" spans="20:20" x14ac:dyDescent="0.25">
      <c r="T2799"/>
    </row>
    <row r="2800" spans="20:20" x14ac:dyDescent="0.25">
      <c r="T2800"/>
    </row>
    <row r="2801" spans="20:20" x14ac:dyDescent="0.25">
      <c r="T2801"/>
    </row>
    <row r="2802" spans="20:20" x14ac:dyDescent="0.25">
      <c r="T2802"/>
    </row>
    <row r="2803" spans="20:20" x14ac:dyDescent="0.25">
      <c r="T2803"/>
    </row>
    <row r="2804" spans="20:20" x14ac:dyDescent="0.25">
      <c r="T2804"/>
    </row>
    <row r="2805" spans="20:20" x14ac:dyDescent="0.25">
      <c r="T2805"/>
    </row>
    <row r="2806" spans="20:20" x14ac:dyDescent="0.25">
      <c r="T2806"/>
    </row>
    <row r="2807" spans="20:20" x14ac:dyDescent="0.25">
      <c r="T2807"/>
    </row>
    <row r="2808" spans="20:20" x14ac:dyDescent="0.25">
      <c r="T2808"/>
    </row>
    <row r="2809" spans="20:20" x14ac:dyDescent="0.25">
      <c r="T2809"/>
    </row>
    <row r="2810" spans="20:20" x14ac:dyDescent="0.25">
      <c r="T2810"/>
    </row>
    <row r="2811" spans="20:20" x14ac:dyDescent="0.25">
      <c r="T2811"/>
    </row>
    <row r="2812" spans="20:20" x14ac:dyDescent="0.25">
      <c r="T2812"/>
    </row>
    <row r="2813" spans="20:20" x14ac:dyDescent="0.25">
      <c r="T2813"/>
    </row>
    <row r="2814" spans="20:20" x14ac:dyDescent="0.25">
      <c r="T2814"/>
    </row>
    <row r="2815" spans="20:20" x14ac:dyDescent="0.25">
      <c r="T2815"/>
    </row>
    <row r="2816" spans="20:20" x14ac:dyDescent="0.25">
      <c r="T2816"/>
    </row>
    <row r="2817" spans="20:20" x14ac:dyDescent="0.25">
      <c r="T2817"/>
    </row>
    <row r="2818" spans="20:20" x14ac:dyDescent="0.25">
      <c r="T2818"/>
    </row>
    <row r="2819" spans="20:20" x14ac:dyDescent="0.25">
      <c r="T2819"/>
    </row>
    <row r="2820" spans="20:20" x14ac:dyDescent="0.25">
      <c r="T2820"/>
    </row>
    <row r="2821" spans="20:20" x14ac:dyDescent="0.25">
      <c r="T2821"/>
    </row>
    <row r="2822" spans="20:20" x14ac:dyDescent="0.25">
      <c r="T2822"/>
    </row>
    <row r="2823" spans="20:20" x14ac:dyDescent="0.25">
      <c r="T2823"/>
    </row>
    <row r="2824" spans="20:20" x14ac:dyDescent="0.25">
      <c r="T2824"/>
    </row>
    <row r="2825" spans="20:20" x14ac:dyDescent="0.25">
      <c r="T2825"/>
    </row>
    <row r="2826" spans="20:20" x14ac:dyDescent="0.25">
      <c r="T2826"/>
    </row>
    <row r="2827" spans="20:20" x14ac:dyDescent="0.25">
      <c r="T2827"/>
    </row>
    <row r="2828" spans="20:20" x14ac:dyDescent="0.25">
      <c r="T2828"/>
    </row>
    <row r="2829" spans="20:20" x14ac:dyDescent="0.25">
      <c r="T2829"/>
    </row>
    <row r="2830" spans="20:20" x14ac:dyDescent="0.25">
      <c r="T2830"/>
    </row>
    <row r="2831" spans="20:20" x14ac:dyDescent="0.25">
      <c r="T2831"/>
    </row>
    <row r="2832" spans="20:20" x14ac:dyDescent="0.25">
      <c r="T2832"/>
    </row>
    <row r="2833" spans="20:20" x14ac:dyDescent="0.25">
      <c r="T2833"/>
    </row>
    <row r="2834" spans="20:20" x14ac:dyDescent="0.25">
      <c r="T2834"/>
    </row>
    <row r="2835" spans="20:20" x14ac:dyDescent="0.25">
      <c r="T2835"/>
    </row>
    <row r="2836" spans="20:20" x14ac:dyDescent="0.25">
      <c r="T2836"/>
    </row>
    <row r="2837" spans="20:20" x14ac:dyDescent="0.25">
      <c r="T2837"/>
    </row>
    <row r="2838" spans="20:20" x14ac:dyDescent="0.25">
      <c r="T2838"/>
    </row>
    <row r="2839" spans="20:20" x14ac:dyDescent="0.25">
      <c r="T2839"/>
    </row>
    <row r="2840" spans="20:20" x14ac:dyDescent="0.25">
      <c r="T2840"/>
    </row>
    <row r="2841" spans="20:20" x14ac:dyDescent="0.25">
      <c r="T2841"/>
    </row>
    <row r="2842" spans="20:20" x14ac:dyDescent="0.25">
      <c r="T2842"/>
    </row>
    <row r="2843" spans="20:20" x14ac:dyDescent="0.25">
      <c r="T2843"/>
    </row>
    <row r="2844" spans="20:20" x14ac:dyDescent="0.25">
      <c r="T2844"/>
    </row>
    <row r="2845" spans="20:20" x14ac:dyDescent="0.25">
      <c r="T2845"/>
    </row>
    <row r="2846" spans="20:20" x14ac:dyDescent="0.25">
      <c r="T2846"/>
    </row>
    <row r="2847" spans="20:20" x14ac:dyDescent="0.25">
      <c r="T2847"/>
    </row>
    <row r="2848" spans="20:20" x14ac:dyDescent="0.25">
      <c r="T2848"/>
    </row>
    <row r="2849" spans="20:20" x14ac:dyDescent="0.25">
      <c r="T2849"/>
    </row>
    <row r="2850" spans="20:20" x14ac:dyDescent="0.25">
      <c r="T2850"/>
    </row>
    <row r="2851" spans="20:20" x14ac:dyDescent="0.25">
      <c r="T2851"/>
    </row>
    <row r="2852" spans="20:20" x14ac:dyDescent="0.25">
      <c r="T2852"/>
    </row>
    <row r="2853" spans="20:20" x14ac:dyDescent="0.25">
      <c r="T2853"/>
    </row>
    <row r="2854" spans="20:20" x14ac:dyDescent="0.25">
      <c r="T2854"/>
    </row>
    <row r="2855" spans="20:20" x14ac:dyDescent="0.25">
      <c r="T2855"/>
    </row>
    <row r="2856" spans="20:20" x14ac:dyDescent="0.25">
      <c r="T2856"/>
    </row>
    <row r="2857" spans="20:20" x14ac:dyDescent="0.25">
      <c r="T2857"/>
    </row>
    <row r="2858" spans="20:20" x14ac:dyDescent="0.25">
      <c r="T2858"/>
    </row>
    <row r="2859" spans="20:20" x14ac:dyDescent="0.25">
      <c r="T2859"/>
    </row>
    <row r="2860" spans="20:20" x14ac:dyDescent="0.25">
      <c r="T2860"/>
    </row>
    <row r="2861" spans="20:20" x14ac:dyDescent="0.25">
      <c r="T2861"/>
    </row>
    <row r="2862" spans="20:20" x14ac:dyDescent="0.25">
      <c r="T2862"/>
    </row>
    <row r="2863" spans="20:20" x14ac:dyDescent="0.25">
      <c r="T2863"/>
    </row>
    <row r="2864" spans="20:20" x14ac:dyDescent="0.25">
      <c r="T2864"/>
    </row>
    <row r="2865" spans="20:20" x14ac:dyDescent="0.25">
      <c r="T2865"/>
    </row>
    <row r="2866" spans="20:20" x14ac:dyDescent="0.25">
      <c r="T2866"/>
    </row>
    <row r="2867" spans="20:20" x14ac:dyDescent="0.25">
      <c r="T2867"/>
    </row>
    <row r="2868" spans="20:20" x14ac:dyDescent="0.25">
      <c r="T2868"/>
    </row>
    <row r="2869" spans="20:20" x14ac:dyDescent="0.25">
      <c r="T2869"/>
    </row>
    <row r="2870" spans="20:20" x14ac:dyDescent="0.25">
      <c r="T2870"/>
    </row>
    <row r="2871" spans="20:20" x14ac:dyDescent="0.25">
      <c r="T2871"/>
    </row>
    <row r="2872" spans="20:20" x14ac:dyDescent="0.25">
      <c r="T2872"/>
    </row>
    <row r="2873" spans="20:20" x14ac:dyDescent="0.25">
      <c r="T2873"/>
    </row>
    <row r="2874" spans="20:20" x14ac:dyDescent="0.25">
      <c r="T2874"/>
    </row>
    <row r="2875" spans="20:20" x14ac:dyDescent="0.25">
      <c r="T2875"/>
    </row>
    <row r="2876" spans="20:20" x14ac:dyDescent="0.25">
      <c r="T2876"/>
    </row>
    <row r="2877" spans="20:20" x14ac:dyDescent="0.25">
      <c r="T2877"/>
    </row>
    <row r="2878" spans="20:20" x14ac:dyDescent="0.25">
      <c r="T2878"/>
    </row>
    <row r="2879" spans="20:20" x14ac:dyDescent="0.25">
      <c r="T2879"/>
    </row>
    <row r="2880" spans="20:20" x14ac:dyDescent="0.25">
      <c r="T2880"/>
    </row>
    <row r="2881" spans="20:20" x14ac:dyDescent="0.25">
      <c r="T2881"/>
    </row>
    <row r="2882" spans="20:20" x14ac:dyDescent="0.25">
      <c r="T2882"/>
    </row>
    <row r="2883" spans="20:20" x14ac:dyDescent="0.25">
      <c r="T2883"/>
    </row>
    <row r="2884" spans="20:20" x14ac:dyDescent="0.25">
      <c r="T2884"/>
    </row>
    <row r="2885" spans="20:20" x14ac:dyDescent="0.25">
      <c r="T2885"/>
    </row>
    <row r="2886" spans="20:20" x14ac:dyDescent="0.25">
      <c r="T2886"/>
    </row>
    <row r="2887" spans="20:20" x14ac:dyDescent="0.25">
      <c r="T2887"/>
    </row>
    <row r="2888" spans="20:20" x14ac:dyDescent="0.25">
      <c r="T2888"/>
    </row>
    <row r="2889" spans="20:20" x14ac:dyDescent="0.25">
      <c r="T2889"/>
    </row>
    <row r="2890" spans="20:20" x14ac:dyDescent="0.25">
      <c r="T2890"/>
    </row>
    <row r="2891" spans="20:20" x14ac:dyDescent="0.25">
      <c r="T2891"/>
    </row>
    <row r="2892" spans="20:20" x14ac:dyDescent="0.25">
      <c r="T2892"/>
    </row>
    <row r="2893" spans="20:20" x14ac:dyDescent="0.25">
      <c r="T2893"/>
    </row>
    <row r="2894" spans="20:20" x14ac:dyDescent="0.25">
      <c r="T2894"/>
    </row>
    <row r="2895" spans="20:20" x14ac:dyDescent="0.25">
      <c r="T2895"/>
    </row>
    <row r="2896" spans="20:20" x14ac:dyDescent="0.25">
      <c r="T2896"/>
    </row>
    <row r="2897" spans="20:20" x14ac:dyDescent="0.25">
      <c r="T2897"/>
    </row>
    <row r="2898" spans="20:20" x14ac:dyDescent="0.25">
      <c r="T2898"/>
    </row>
    <row r="2899" spans="20:20" x14ac:dyDescent="0.25">
      <c r="T2899"/>
    </row>
    <row r="2900" spans="20:20" x14ac:dyDescent="0.25">
      <c r="T2900"/>
    </row>
    <row r="2901" spans="20:20" x14ac:dyDescent="0.25">
      <c r="T2901"/>
    </row>
    <row r="2902" spans="20:20" x14ac:dyDescent="0.25">
      <c r="T2902"/>
    </row>
    <row r="2903" spans="20:20" x14ac:dyDescent="0.25">
      <c r="T2903"/>
    </row>
    <row r="2904" spans="20:20" x14ac:dyDescent="0.25">
      <c r="T2904"/>
    </row>
    <row r="2905" spans="20:20" x14ac:dyDescent="0.25">
      <c r="T2905"/>
    </row>
    <row r="2906" spans="20:20" x14ac:dyDescent="0.25">
      <c r="T2906"/>
    </row>
    <row r="2907" spans="20:20" x14ac:dyDescent="0.25">
      <c r="T2907"/>
    </row>
    <row r="2908" spans="20:20" x14ac:dyDescent="0.25">
      <c r="T2908"/>
    </row>
    <row r="2909" spans="20:20" x14ac:dyDescent="0.25">
      <c r="T2909"/>
    </row>
    <row r="2910" spans="20:20" x14ac:dyDescent="0.25">
      <c r="T2910"/>
    </row>
    <row r="2911" spans="20:20" x14ac:dyDescent="0.25">
      <c r="T2911"/>
    </row>
    <row r="2912" spans="20:20" x14ac:dyDescent="0.25">
      <c r="T2912"/>
    </row>
    <row r="2913" spans="20:20" x14ac:dyDescent="0.25">
      <c r="T2913"/>
    </row>
    <row r="2914" spans="20:20" x14ac:dyDescent="0.25">
      <c r="T2914"/>
    </row>
    <row r="2915" spans="20:20" x14ac:dyDescent="0.25">
      <c r="T2915"/>
    </row>
    <row r="2916" spans="20:20" x14ac:dyDescent="0.25">
      <c r="T2916"/>
    </row>
    <row r="2917" spans="20:20" x14ac:dyDescent="0.25">
      <c r="T2917"/>
    </row>
    <row r="2918" spans="20:20" x14ac:dyDescent="0.25">
      <c r="T2918"/>
    </row>
    <row r="2919" spans="20:20" x14ac:dyDescent="0.25">
      <c r="T2919"/>
    </row>
    <row r="2920" spans="20:20" x14ac:dyDescent="0.25">
      <c r="T2920"/>
    </row>
    <row r="2921" spans="20:20" x14ac:dyDescent="0.25">
      <c r="T2921"/>
    </row>
    <row r="2922" spans="20:20" x14ac:dyDescent="0.25">
      <c r="T2922"/>
    </row>
    <row r="2923" spans="20:20" x14ac:dyDescent="0.25">
      <c r="T2923"/>
    </row>
    <row r="2924" spans="20:20" x14ac:dyDescent="0.25">
      <c r="T2924"/>
    </row>
    <row r="2925" spans="20:20" x14ac:dyDescent="0.25">
      <c r="T2925"/>
    </row>
    <row r="2926" spans="20:20" x14ac:dyDescent="0.25">
      <c r="T2926"/>
    </row>
    <row r="2927" spans="20:20" x14ac:dyDescent="0.25">
      <c r="T2927"/>
    </row>
    <row r="2928" spans="20:20" x14ac:dyDescent="0.25">
      <c r="T2928"/>
    </row>
    <row r="2929" spans="20:20" x14ac:dyDescent="0.25">
      <c r="T2929"/>
    </row>
    <row r="2930" spans="20:20" x14ac:dyDescent="0.25">
      <c r="T2930"/>
    </row>
    <row r="2931" spans="20:20" x14ac:dyDescent="0.25">
      <c r="T2931"/>
    </row>
    <row r="2932" spans="20:20" x14ac:dyDescent="0.25">
      <c r="T2932"/>
    </row>
    <row r="2933" spans="20:20" x14ac:dyDescent="0.25">
      <c r="T2933"/>
    </row>
    <row r="2934" spans="20:20" x14ac:dyDescent="0.25">
      <c r="T2934"/>
    </row>
    <row r="2935" spans="20:20" x14ac:dyDescent="0.25">
      <c r="T2935"/>
    </row>
    <row r="2936" spans="20:20" x14ac:dyDescent="0.25">
      <c r="T2936"/>
    </row>
    <row r="2937" spans="20:20" x14ac:dyDescent="0.25">
      <c r="T2937"/>
    </row>
    <row r="2938" spans="20:20" x14ac:dyDescent="0.25">
      <c r="T2938"/>
    </row>
    <row r="2939" spans="20:20" x14ac:dyDescent="0.25">
      <c r="T2939"/>
    </row>
    <row r="2940" spans="20:20" x14ac:dyDescent="0.25">
      <c r="T2940"/>
    </row>
    <row r="2941" spans="20:20" x14ac:dyDescent="0.25">
      <c r="T2941"/>
    </row>
    <row r="2942" spans="20:20" x14ac:dyDescent="0.25">
      <c r="T2942"/>
    </row>
    <row r="2943" spans="20:20" x14ac:dyDescent="0.25">
      <c r="T2943"/>
    </row>
    <row r="2944" spans="20:20" x14ac:dyDescent="0.25">
      <c r="T2944"/>
    </row>
    <row r="2945" spans="20:20" x14ac:dyDescent="0.25">
      <c r="T2945"/>
    </row>
    <row r="2946" spans="20:20" x14ac:dyDescent="0.25">
      <c r="T2946"/>
    </row>
    <row r="2947" spans="20:20" x14ac:dyDescent="0.25">
      <c r="T2947"/>
    </row>
    <row r="2948" spans="20:20" x14ac:dyDescent="0.25">
      <c r="T2948"/>
    </row>
    <row r="2949" spans="20:20" x14ac:dyDescent="0.25">
      <c r="T2949"/>
    </row>
    <row r="2950" spans="20:20" x14ac:dyDescent="0.25">
      <c r="T2950"/>
    </row>
    <row r="2951" spans="20:20" x14ac:dyDescent="0.25">
      <c r="T2951"/>
    </row>
    <row r="2952" spans="20:20" x14ac:dyDescent="0.25">
      <c r="T2952"/>
    </row>
    <row r="2953" spans="20:20" x14ac:dyDescent="0.25">
      <c r="T2953"/>
    </row>
    <row r="2954" spans="20:20" x14ac:dyDescent="0.25">
      <c r="T2954"/>
    </row>
    <row r="2955" spans="20:20" x14ac:dyDescent="0.25">
      <c r="T2955"/>
    </row>
    <row r="2956" spans="20:20" x14ac:dyDescent="0.25">
      <c r="T2956"/>
    </row>
    <row r="2957" spans="20:20" x14ac:dyDescent="0.25">
      <c r="T2957"/>
    </row>
    <row r="2958" spans="20:20" x14ac:dyDescent="0.25">
      <c r="T2958"/>
    </row>
    <row r="2959" spans="20:20" x14ac:dyDescent="0.25">
      <c r="T2959"/>
    </row>
    <row r="2960" spans="20:20" x14ac:dyDescent="0.25">
      <c r="T2960"/>
    </row>
    <row r="2961" spans="20:20" x14ac:dyDescent="0.25">
      <c r="T2961"/>
    </row>
    <row r="2962" spans="20:20" x14ac:dyDescent="0.25">
      <c r="T2962"/>
    </row>
    <row r="2963" spans="20:20" x14ac:dyDescent="0.25">
      <c r="T2963"/>
    </row>
    <row r="2964" spans="20:20" x14ac:dyDescent="0.25">
      <c r="T2964"/>
    </row>
    <row r="2965" spans="20:20" x14ac:dyDescent="0.25">
      <c r="T2965"/>
    </row>
    <row r="2966" spans="20:20" x14ac:dyDescent="0.25">
      <c r="T2966"/>
    </row>
    <row r="2967" spans="20:20" x14ac:dyDescent="0.25">
      <c r="T2967"/>
    </row>
    <row r="2968" spans="20:20" x14ac:dyDescent="0.25">
      <c r="T2968"/>
    </row>
    <row r="2969" spans="20:20" x14ac:dyDescent="0.25">
      <c r="T2969"/>
    </row>
    <row r="2970" spans="20:20" x14ac:dyDescent="0.25">
      <c r="T2970"/>
    </row>
    <row r="2971" spans="20:20" x14ac:dyDescent="0.25">
      <c r="T2971"/>
    </row>
    <row r="2972" spans="20:20" x14ac:dyDescent="0.25">
      <c r="T2972"/>
    </row>
    <row r="2973" spans="20:20" x14ac:dyDescent="0.25">
      <c r="T2973"/>
    </row>
    <row r="2974" spans="20:20" x14ac:dyDescent="0.25">
      <c r="T2974"/>
    </row>
    <row r="2975" spans="20:20" x14ac:dyDescent="0.25">
      <c r="T2975"/>
    </row>
    <row r="2976" spans="20:20" x14ac:dyDescent="0.25">
      <c r="T2976"/>
    </row>
    <row r="2977" spans="20:20" x14ac:dyDescent="0.25">
      <c r="T2977"/>
    </row>
    <row r="2978" spans="20:20" x14ac:dyDescent="0.25">
      <c r="T2978"/>
    </row>
    <row r="2979" spans="20:20" x14ac:dyDescent="0.25">
      <c r="T2979"/>
    </row>
    <row r="2980" spans="20:20" x14ac:dyDescent="0.25">
      <c r="T2980"/>
    </row>
    <row r="2981" spans="20:20" x14ac:dyDescent="0.25">
      <c r="T2981"/>
    </row>
    <row r="2982" spans="20:20" x14ac:dyDescent="0.25">
      <c r="T2982"/>
    </row>
    <row r="2983" spans="20:20" x14ac:dyDescent="0.25">
      <c r="T2983"/>
    </row>
    <row r="2984" spans="20:20" x14ac:dyDescent="0.25">
      <c r="T2984"/>
    </row>
    <row r="2985" spans="20:20" x14ac:dyDescent="0.25">
      <c r="T2985"/>
    </row>
    <row r="2986" spans="20:20" x14ac:dyDescent="0.25">
      <c r="T2986"/>
    </row>
    <row r="2987" spans="20:20" x14ac:dyDescent="0.25">
      <c r="T2987"/>
    </row>
    <row r="2988" spans="20:20" x14ac:dyDescent="0.25">
      <c r="T2988"/>
    </row>
    <row r="2989" spans="20:20" x14ac:dyDescent="0.25">
      <c r="T2989"/>
    </row>
    <row r="2990" spans="20:20" x14ac:dyDescent="0.25">
      <c r="T2990"/>
    </row>
    <row r="2991" spans="20:20" x14ac:dyDescent="0.25">
      <c r="T2991"/>
    </row>
    <row r="2992" spans="20:20" x14ac:dyDescent="0.25">
      <c r="T2992"/>
    </row>
    <row r="2993" spans="20:20" x14ac:dyDescent="0.25">
      <c r="T2993"/>
    </row>
    <row r="2994" spans="20:20" x14ac:dyDescent="0.25">
      <c r="T2994"/>
    </row>
    <row r="2995" spans="20:20" x14ac:dyDescent="0.25">
      <c r="T2995"/>
    </row>
    <row r="2996" spans="20:20" x14ac:dyDescent="0.25">
      <c r="T2996"/>
    </row>
    <row r="2997" spans="20:20" x14ac:dyDescent="0.25">
      <c r="T2997"/>
    </row>
    <row r="2998" spans="20:20" x14ac:dyDescent="0.25">
      <c r="T2998"/>
    </row>
    <row r="2999" spans="20:20" x14ac:dyDescent="0.25">
      <c r="T2999"/>
    </row>
    <row r="3000" spans="20:20" x14ac:dyDescent="0.25">
      <c r="T3000"/>
    </row>
    <row r="3001" spans="20:20" x14ac:dyDescent="0.25">
      <c r="T3001"/>
    </row>
    <row r="3002" spans="20:20" x14ac:dyDescent="0.25">
      <c r="T3002"/>
    </row>
    <row r="3003" spans="20:20" x14ac:dyDescent="0.25">
      <c r="T3003"/>
    </row>
    <row r="3004" spans="20:20" x14ac:dyDescent="0.25">
      <c r="T3004"/>
    </row>
    <row r="3005" spans="20:20" x14ac:dyDescent="0.25">
      <c r="T3005"/>
    </row>
    <row r="3006" spans="20:20" x14ac:dyDescent="0.25">
      <c r="T3006"/>
    </row>
    <row r="3007" spans="20:20" x14ac:dyDescent="0.25">
      <c r="T3007"/>
    </row>
    <row r="3008" spans="20:20" x14ac:dyDescent="0.25">
      <c r="T3008"/>
    </row>
    <row r="3009" spans="20:20" x14ac:dyDescent="0.25">
      <c r="T3009"/>
    </row>
    <row r="3010" spans="20:20" x14ac:dyDescent="0.25">
      <c r="T3010"/>
    </row>
    <row r="3011" spans="20:20" x14ac:dyDescent="0.25">
      <c r="T3011"/>
    </row>
    <row r="3012" spans="20:20" x14ac:dyDescent="0.25">
      <c r="T3012"/>
    </row>
    <row r="3013" spans="20:20" x14ac:dyDescent="0.25">
      <c r="T3013"/>
    </row>
    <row r="3014" spans="20:20" x14ac:dyDescent="0.25">
      <c r="T3014"/>
    </row>
    <row r="3015" spans="20:20" x14ac:dyDescent="0.25">
      <c r="T3015"/>
    </row>
    <row r="3016" spans="20:20" x14ac:dyDescent="0.25">
      <c r="T3016"/>
    </row>
    <row r="3017" spans="20:20" x14ac:dyDescent="0.25">
      <c r="T3017"/>
    </row>
    <row r="3018" spans="20:20" x14ac:dyDescent="0.25">
      <c r="T3018"/>
    </row>
    <row r="3019" spans="20:20" x14ac:dyDescent="0.25">
      <c r="T3019"/>
    </row>
    <row r="3020" spans="20:20" x14ac:dyDescent="0.25">
      <c r="T3020"/>
    </row>
    <row r="3021" spans="20:20" x14ac:dyDescent="0.25">
      <c r="T3021"/>
    </row>
    <row r="3022" spans="20:20" x14ac:dyDescent="0.25">
      <c r="T3022"/>
    </row>
    <row r="3023" spans="20:20" x14ac:dyDescent="0.25">
      <c r="T3023"/>
    </row>
    <row r="3024" spans="20:20" x14ac:dyDescent="0.25">
      <c r="T3024"/>
    </row>
    <row r="3025" spans="20:20" x14ac:dyDescent="0.25">
      <c r="T3025"/>
    </row>
    <row r="3026" spans="20:20" x14ac:dyDescent="0.25">
      <c r="T3026"/>
    </row>
    <row r="3027" spans="20:20" x14ac:dyDescent="0.25">
      <c r="T3027"/>
    </row>
    <row r="3028" spans="20:20" x14ac:dyDescent="0.25">
      <c r="T3028"/>
    </row>
    <row r="3029" spans="20:20" x14ac:dyDescent="0.25">
      <c r="T3029"/>
    </row>
    <row r="3030" spans="20:20" x14ac:dyDescent="0.25">
      <c r="T3030"/>
    </row>
    <row r="3031" spans="20:20" x14ac:dyDescent="0.25">
      <c r="T3031"/>
    </row>
    <row r="3032" spans="20:20" x14ac:dyDescent="0.25">
      <c r="T3032"/>
    </row>
    <row r="3033" spans="20:20" x14ac:dyDescent="0.25">
      <c r="T3033"/>
    </row>
    <row r="3034" spans="20:20" x14ac:dyDescent="0.25">
      <c r="T3034"/>
    </row>
    <row r="3035" spans="20:20" x14ac:dyDescent="0.25">
      <c r="T3035"/>
    </row>
    <row r="3036" spans="20:20" x14ac:dyDescent="0.25">
      <c r="T3036"/>
    </row>
    <row r="3037" spans="20:20" x14ac:dyDescent="0.25">
      <c r="T3037"/>
    </row>
    <row r="3038" spans="20:20" x14ac:dyDescent="0.25">
      <c r="T3038"/>
    </row>
    <row r="3039" spans="20:20" x14ac:dyDescent="0.25">
      <c r="T3039"/>
    </row>
    <row r="3040" spans="20:20" x14ac:dyDescent="0.25">
      <c r="T3040"/>
    </row>
    <row r="3041" spans="20:20" x14ac:dyDescent="0.25">
      <c r="T3041"/>
    </row>
    <row r="3042" spans="20:20" x14ac:dyDescent="0.25">
      <c r="T3042"/>
    </row>
    <row r="3043" spans="20:20" x14ac:dyDescent="0.25">
      <c r="T3043"/>
    </row>
    <row r="3044" spans="20:20" x14ac:dyDescent="0.25">
      <c r="T3044"/>
    </row>
    <row r="3045" spans="20:20" x14ac:dyDescent="0.25">
      <c r="T3045"/>
    </row>
    <row r="3046" spans="20:20" x14ac:dyDescent="0.25">
      <c r="T3046"/>
    </row>
    <row r="3047" spans="20:20" x14ac:dyDescent="0.25">
      <c r="T3047"/>
    </row>
    <row r="3048" spans="20:20" x14ac:dyDescent="0.25">
      <c r="T3048"/>
    </row>
    <row r="3049" spans="20:20" x14ac:dyDescent="0.25">
      <c r="T3049"/>
    </row>
    <row r="3050" spans="20:20" x14ac:dyDescent="0.25">
      <c r="T3050"/>
    </row>
    <row r="3051" spans="20:20" x14ac:dyDescent="0.25">
      <c r="T3051"/>
    </row>
    <row r="3052" spans="20:20" x14ac:dyDescent="0.25">
      <c r="T3052"/>
    </row>
    <row r="3053" spans="20:20" x14ac:dyDescent="0.25">
      <c r="T3053"/>
    </row>
    <row r="3054" spans="20:20" x14ac:dyDescent="0.25">
      <c r="T3054"/>
    </row>
    <row r="3055" spans="20:20" x14ac:dyDescent="0.25">
      <c r="T3055"/>
    </row>
    <row r="3056" spans="20:20" x14ac:dyDescent="0.25">
      <c r="T3056"/>
    </row>
    <row r="3057" spans="20:20" x14ac:dyDescent="0.25">
      <c r="T3057"/>
    </row>
    <row r="3058" spans="20:20" x14ac:dyDescent="0.25">
      <c r="T3058"/>
    </row>
    <row r="3059" spans="20:20" x14ac:dyDescent="0.25">
      <c r="T3059"/>
    </row>
    <row r="3060" spans="20:20" x14ac:dyDescent="0.25">
      <c r="T3060"/>
    </row>
    <row r="3061" spans="20:20" x14ac:dyDescent="0.25">
      <c r="T3061"/>
    </row>
    <row r="3062" spans="20:20" x14ac:dyDescent="0.25">
      <c r="T3062"/>
    </row>
    <row r="3063" spans="20:20" x14ac:dyDescent="0.25">
      <c r="T3063"/>
    </row>
    <row r="3064" spans="20:20" x14ac:dyDescent="0.25">
      <c r="T3064"/>
    </row>
    <row r="3065" spans="20:20" x14ac:dyDescent="0.25">
      <c r="T3065"/>
    </row>
    <row r="3066" spans="20:20" x14ac:dyDescent="0.25">
      <c r="T3066"/>
    </row>
    <row r="3067" spans="20:20" x14ac:dyDescent="0.25">
      <c r="T3067"/>
    </row>
    <row r="3068" spans="20:20" x14ac:dyDescent="0.25">
      <c r="T3068"/>
    </row>
    <row r="3069" spans="20:20" x14ac:dyDescent="0.25">
      <c r="T3069"/>
    </row>
    <row r="3070" spans="20:20" x14ac:dyDescent="0.25">
      <c r="T3070"/>
    </row>
    <row r="3071" spans="20:20" x14ac:dyDescent="0.25">
      <c r="T3071"/>
    </row>
    <row r="3072" spans="20:20" x14ac:dyDescent="0.25">
      <c r="T3072"/>
    </row>
    <row r="3073" spans="20:20" x14ac:dyDescent="0.25">
      <c r="T3073"/>
    </row>
    <row r="3074" spans="20:20" x14ac:dyDescent="0.25">
      <c r="T3074"/>
    </row>
    <row r="3075" spans="20:20" x14ac:dyDescent="0.25">
      <c r="T3075"/>
    </row>
    <row r="3076" spans="20:20" x14ac:dyDescent="0.25">
      <c r="T3076"/>
    </row>
    <row r="3077" spans="20:20" x14ac:dyDescent="0.25">
      <c r="T3077"/>
    </row>
    <row r="3078" spans="20:20" x14ac:dyDescent="0.25">
      <c r="T3078"/>
    </row>
    <row r="3079" spans="20:20" x14ac:dyDescent="0.25">
      <c r="T3079"/>
    </row>
    <row r="3080" spans="20:20" x14ac:dyDescent="0.25">
      <c r="T3080"/>
    </row>
    <row r="3081" spans="20:20" x14ac:dyDescent="0.25">
      <c r="T3081"/>
    </row>
    <row r="3082" spans="20:20" x14ac:dyDescent="0.25">
      <c r="T3082"/>
    </row>
    <row r="3083" spans="20:20" x14ac:dyDescent="0.25">
      <c r="T3083"/>
    </row>
    <row r="3084" spans="20:20" x14ac:dyDescent="0.25">
      <c r="T3084"/>
    </row>
    <row r="3085" spans="20:20" x14ac:dyDescent="0.25">
      <c r="T3085"/>
    </row>
    <row r="3086" spans="20:20" x14ac:dyDescent="0.25">
      <c r="T3086"/>
    </row>
    <row r="3087" spans="20:20" x14ac:dyDescent="0.25">
      <c r="T3087"/>
    </row>
    <row r="3088" spans="20:20" x14ac:dyDescent="0.25">
      <c r="T3088"/>
    </row>
    <row r="3089" spans="20:20" x14ac:dyDescent="0.25">
      <c r="T3089"/>
    </row>
    <row r="3090" spans="20:20" x14ac:dyDescent="0.25">
      <c r="T3090"/>
    </row>
    <row r="3091" spans="20:20" x14ac:dyDescent="0.25">
      <c r="T3091"/>
    </row>
    <row r="3092" spans="20:20" x14ac:dyDescent="0.25">
      <c r="T3092"/>
    </row>
    <row r="3093" spans="20:20" x14ac:dyDescent="0.25">
      <c r="T3093"/>
    </row>
    <row r="3094" spans="20:20" x14ac:dyDescent="0.25">
      <c r="T3094"/>
    </row>
    <row r="3095" spans="20:20" x14ac:dyDescent="0.25">
      <c r="T3095"/>
    </row>
    <row r="3096" spans="20:20" x14ac:dyDescent="0.25">
      <c r="T3096"/>
    </row>
    <row r="3097" spans="20:20" x14ac:dyDescent="0.25">
      <c r="T3097"/>
    </row>
    <row r="3098" spans="20:20" x14ac:dyDescent="0.25">
      <c r="T3098"/>
    </row>
    <row r="3099" spans="20:20" x14ac:dyDescent="0.25">
      <c r="T3099"/>
    </row>
    <row r="3100" spans="20:20" x14ac:dyDescent="0.25">
      <c r="T3100"/>
    </row>
    <row r="3101" spans="20:20" x14ac:dyDescent="0.25">
      <c r="T3101"/>
    </row>
    <row r="3102" spans="20:20" x14ac:dyDescent="0.25">
      <c r="T3102"/>
    </row>
    <row r="3103" spans="20:20" x14ac:dyDescent="0.25">
      <c r="T3103"/>
    </row>
    <row r="3104" spans="20:20" x14ac:dyDescent="0.25">
      <c r="T3104"/>
    </row>
    <row r="3105" spans="20:20" x14ac:dyDescent="0.25">
      <c r="T3105"/>
    </row>
    <row r="3106" spans="20:20" x14ac:dyDescent="0.25">
      <c r="T3106"/>
    </row>
    <row r="3107" spans="20:20" x14ac:dyDescent="0.25">
      <c r="T3107"/>
    </row>
    <row r="3108" spans="20:20" x14ac:dyDescent="0.25">
      <c r="T3108"/>
    </row>
    <row r="3109" spans="20:20" x14ac:dyDescent="0.25">
      <c r="T3109"/>
    </row>
    <row r="3110" spans="20:20" x14ac:dyDescent="0.25">
      <c r="T3110"/>
    </row>
    <row r="3111" spans="20:20" x14ac:dyDescent="0.25">
      <c r="T3111"/>
    </row>
    <row r="3112" spans="20:20" x14ac:dyDescent="0.25">
      <c r="T3112"/>
    </row>
    <row r="3113" spans="20:20" x14ac:dyDescent="0.25">
      <c r="T3113"/>
    </row>
    <row r="3114" spans="20:20" x14ac:dyDescent="0.25">
      <c r="T3114"/>
    </row>
    <row r="3115" spans="20:20" x14ac:dyDescent="0.25">
      <c r="T3115"/>
    </row>
    <row r="3116" spans="20:20" x14ac:dyDescent="0.25">
      <c r="T3116"/>
    </row>
    <row r="3117" spans="20:20" x14ac:dyDescent="0.25">
      <c r="T3117"/>
    </row>
    <row r="3118" spans="20:20" x14ac:dyDescent="0.25">
      <c r="T3118"/>
    </row>
    <row r="3119" spans="20:20" x14ac:dyDescent="0.25">
      <c r="T3119"/>
    </row>
    <row r="3120" spans="20:20" x14ac:dyDescent="0.25">
      <c r="T3120"/>
    </row>
    <row r="3121" spans="20:20" x14ac:dyDescent="0.25">
      <c r="T3121"/>
    </row>
    <row r="3122" spans="20:20" x14ac:dyDescent="0.25">
      <c r="T3122"/>
    </row>
    <row r="3123" spans="20:20" x14ac:dyDescent="0.25">
      <c r="T3123"/>
    </row>
    <row r="3124" spans="20:20" x14ac:dyDescent="0.25">
      <c r="T3124"/>
    </row>
    <row r="3125" spans="20:20" x14ac:dyDescent="0.25">
      <c r="T3125"/>
    </row>
    <row r="3126" spans="20:20" x14ac:dyDescent="0.25">
      <c r="T3126"/>
    </row>
    <row r="3127" spans="20:20" x14ac:dyDescent="0.25">
      <c r="T3127"/>
    </row>
    <row r="3128" spans="20:20" x14ac:dyDescent="0.25">
      <c r="T3128"/>
    </row>
    <row r="3129" spans="20:20" x14ac:dyDescent="0.25">
      <c r="T3129"/>
    </row>
    <row r="3130" spans="20:20" x14ac:dyDescent="0.25">
      <c r="T3130"/>
    </row>
    <row r="3131" spans="20:20" x14ac:dyDescent="0.25">
      <c r="T3131"/>
    </row>
    <row r="3132" spans="20:20" x14ac:dyDescent="0.25">
      <c r="T3132"/>
    </row>
    <row r="3133" spans="20:20" x14ac:dyDescent="0.25">
      <c r="T3133"/>
    </row>
    <row r="3134" spans="20:20" x14ac:dyDescent="0.25">
      <c r="T3134"/>
    </row>
    <row r="3135" spans="20:20" x14ac:dyDescent="0.25">
      <c r="T3135"/>
    </row>
    <row r="3136" spans="20:20" x14ac:dyDescent="0.25">
      <c r="T3136"/>
    </row>
    <row r="3137" spans="20:20" x14ac:dyDescent="0.25">
      <c r="T3137"/>
    </row>
    <row r="3138" spans="20:20" x14ac:dyDescent="0.25">
      <c r="T3138"/>
    </row>
    <row r="3139" spans="20:20" x14ac:dyDescent="0.25">
      <c r="T3139"/>
    </row>
    <row r="3140" spans="20:20" x14ac:dyDescent="0.25">
      <c r="T3140"/>
    </row>
    <row r="3141" spans="20:20" x14ac:dyDescent="0.25">
      <c r="T3141"/>
    </row>
    <row r="3142" spans="20:20" x14ac:dyDescent="0.25">
      <c r="T3142"/>
    </row>
    <row r="3143" spans="20:20" x14ac:dyDescent="0.25">
      <c r="T3143"/>
    </row>
    <row r="3144" spans="20:20" x14ac:dyDescent="0.25">
      <c r="T3144"/>
    </row>
    <row r="3145" spans="20:20" x14ac:dyDescent="0.25">
      <c r="T3145"/>
    </row>
    <row r="3146" spans="20:20" x14ac:dyDescent="0.25">
      <c r="T3146"/>
    </row>
    <row r="3147" spans="20:20" x14ac:dyDescent="0.25">
      <c r="T3147"/>
    </row>
    <row r="3148" spans="20:20" x14ac:dyDescent="0.25">
      <c r="T3148"/>
    </row>
    <row r="3149" spans="20:20" x14ac:dyDescent="0.25">
      <c r="T3149"/>
    </row>
    <row r="3150" spans="20:20" x14ac:dyDescent="0.25">
      <c r="T3150"/>
    </row>
    <row r="3151" spans="20:20" x14ac:dyDescent="0.25">
      <c r="T3151"/>
    </row>
    <row r="3152" spans="20:20" x14ac:dyDescent="0.25">
      <c r="T3152"/>
    </row>
    <row r="3153" spans="20:20" x14ac:dyDescent="0.25">
      <c r="T3153"/>
    </row>
    <row r="3154" spans="20:20" x14ac:dyDescent="0.25">
      <c r="T3154"/>
    </row>
    <row r="3155" spans="20:20" x14ac:dyDescent="0.25">
      <c r="T3155"/>
    </row>
    <row r="3156" spans="20:20" x14ac:dyDescent="0.25">
      <c r="T3156"/>
    </row>
    <row r="3157" spans="20:20" x14ac:dyDescent="0.25">
      <c r="T3157"/>
    </row>
    <row r="3158" spans="20:20" x14ac:dyDescent="0.25">
      <c r="T3158"/>
    </row>
    <row r="3159" spans="20:20" x14ac:dyDescent="0.25">
      <c r="T3159"/>
    </row>
    <row r="3160" spans="20:20" x14ac:dyDescent="0.25">
      <c r="T3160"/>
    </row>
    <row r="3161" spans="20:20" x14ac:dyDescent="0.25">
      <c r="T3161"/>
    </row>
    <row r="3162" spans="20:20" x14ac:dyDescent="0.25">
      <c r="T3162"/>
    </row>
    <row r="3163" spans="20:20" x14ac:dyDescent="0.25">
      <c r="T3163"/>
    </row>
    <row r="3164" spans="20:20" x14ac:dyDescent="0.25">
      <c r="T3164"/>
    </row>
    <row r="3165" spans="20:20" x14ac:dyDescent="0.25">
      <c r="T3165"/>
    </row>
    <row r="3166" spans="20:20" x14ac:dyDescent="0.25">
      <c r="T3166"/>
    </row>
    <row r="3167" spans="20:20" x14ac:dyDescent="0.25">
      <c r="T3167"/>
    </row>
    <row r="3168" spans="20:20" x14ac:dyDescent="0.25">
      <c r="T3168"/>
    </row>
    <row r="3169" spans="20:20" x14ac:dyDescent="0.25">
      <c r="T3169"/>
    </row>
    <row r="3170" spans="20:20" x14ac:dyDescent="0.25">
      <c r="T3170"/>
    </row>
    <row r="3171" spans="20:20" x14ac:dyDescent="0.25">
      <c r="T3171"/>
    </row>
    <row r="3172" spans="20:20" x14ac:dyDescent="0.25">
      <c r="T3172"/>
    </row>
    <row r="3173" spans="20:20" x14ac:dyDescent="0.25">
      <c r="T3173"/>
    </row>
    <row r="3174" spans="20:20" x14ac:dyDescent="0.25">
      <c r="T3174"/>
    </row>
    <row r="3175" spans="20:20" x14ac:dyDescent="0.25">
      <c r="T3175"/>
    </row>
    <row r="3176" spans="20:20" x14ac:dyDescent="0.25">
      <c r="T3176"/>
    </row>
    <row r="3177" spans="20:20" x14ac:dyDescent="0.25">
      <c r="T3177"/>
    </row>
    <row r="3178" spans="20:20" x14ac:dyDescent="0.25">
      <c r="T3178"/>
    </row>
    <row r="3179" spans="20:20" x14ac:dyDescent="0.25">
      <c r="T3179"/>
    </row>
    <row r="3180" spans="20:20" x14ac:dyDescent="0.25">
      <c r="T3180"/>
    </row>
    <row r="3181" spans="20:20" x14ac:dyDescent="0.25">
      <c r="T3181"/>
    </row>
    <row r="3182" spans="20:20" x14ac:dyDescent="0.25">
      <c r="T3182"/>
    </row>
    <row r="3183" spans="20:20" x14ac:dyDescent="0.25">
      <c r="T3183"/>
    </row>
    <row r="3184" spans="20:20" x14ac:dyDescent="0.25">
      <c r="T3184"/>
    </row>
    <row r="3185" spans="20:20" x14ac:dyDescent="0.25">
      <c r="T3185"/>
    </row>
    <row r="3186" spans="20:20" x14ac:dyDescent="0.25">
      <c r="T3186"/>
    </row>
    <row r="3187" spans="20:20" x14ac:dyDescent="0.25">
      <c r="T3187"/>
    </row>
    <row r="3188" spans="20:20" x14ac:dyDescent="0.25">
      <c r="T3188"/>
    </row>
    <row r="3189" spans="20:20" x14ac:dyDescent="0.25">
      <c r="T3189"/>
    </row>
    <row r="3190" spans="20:20" x14ac:dyDescent="0.25">
      <c r="T3190"/>
    </row>
    <row r="3191" spans="20:20" x14ac:dyDescent="0.25">
      <c r="T3191"/>
    </row>
    <row r="3192" spans="20:20" x14ac:dyDescent="0.25">
      <c r="T3192"/>
    </row>
    <row r="3193" spans="20:20" x14ac:dyDescent="0.25">
      <c r="T3193"/>
    </row>
    <row r="3194" spans="20:20" x14ac:dyDescent="0.25">
      <c r="T3194"/>
    </row>
    <row r="3195" spans="20:20" x14ac:dyDescent="0.25">
      <c r="T3195"/>
    </row>
    <row r="3196" spans="20:20" x14ac:dyDescent="0.25">
      <c r="T3196"/>
    </row>
    <row r="3197" spans="20:20" x14ac:dyDescent="0.25">
      <c r="T3197"/>
    </row>
    <row r="3198" spans="20:20" x14ac:dyDescent="0.25">
      <c r="T3198"/>
    </row>
    <row r="3199" spans="20:20" x14ac:dyDescent="0.25">
      <c r="T3199"/>
    </row>
    <row r="3200" spans="20:20" x14ac:dyDescent="0.25">
      <c r="T3200"/>
    </row>
    <row r="3201" spans="20:20" x14ac:dyDescent="0.25">
      <c r="T3201"/>
    </row>
    <row r="3202" spans="20:20" x14ac:dyDescent="0.25">
      <c r="T3202"/>
    </row>
    <row r="3203" spans="20:20" x14ac:dyDescent="0.25">
      <c r="T3203"/>
    </row>
    <row r="3204" spans="20:20" x14ac:dyDescent="0.25">
      <c r="T3204"/>
    </row>
    <row r="3205" spans="20:20" x14ac:dyDescent="0.25">
      <c r="T3205"/>
    </row>
    <row r="3206" spans="20:20" x14ac:dyDescent="0.25">
      <c r="T3206"/>
    </row>
    <row r="3207" spans="20:20" x14ac:dyDescent="0.25">
      <c r="T3207"/>
    </row>
    <row r="3208" spans="20:20" x14ac:dyDescent="0.25">
      <c r="T3208"/>
    </row>
    <row r="3209" spans="20:20" x14ac:dyDescent="0.25">
      <c r="T3209"/>
    </row>
    <row r="3210" spans="20:20" x14ac:dyDescent="0.25">
      <c r="T3210"/>
    </row>
    <row r="3211" spans="20:20" x14ac:dyDescent="0.25">
      <c r="T3211"/>
    </row>
    <row r="3212" spans="20:20" x14ac:dyDescent="0.25">
      <c r="T3212"/>
    </row>
    <row r="3213" spans="20:20" x14ac:dyDescent="0.25">
      <c r="T3213"/>
    </row>
    <row r="3214" spans="20:20" x14ac:dyDescent="0.25">
      <c r="T3214"/>
    </row>
    <row r="3215" spans="20:20" x14ac:dyDescent="0.25">
      <c r="T3215"/>
    </row>
    <row r="3216" spans="20:20" x14ac:dyDescent="0.25">
      <c r="T3216"/>
    </row>
    <row r="3217" spans="20:20" x14ac:dyDescent="0.25">
      <c r="T3217"/>
    </row>
    <row r="3218" spans="20:20" x14ac:dyDescent="0.25">
      <c r="T3218"/>
    </row>
    <row r="3219" spans="20:20" x14ac:dyDescent="0.25">
      <c r="T3219"/>
    </row>
    <row r="3220" spans="20:20" x14ac:dyDescent="0.25">
      <c r="T3220"/>
    </row>
    <row r="3221" spans="20:20" x14ac:dyDescent="0.25">
      <c r="T3221"/>
    </row>
    <row r="3222" spans="20:20" x14ac:dyDescent="0.25">
      <c r="T3222"/>
    </row>
    <row r="3223" spans="20:20" x14ac:dyDescent="0.25">
      <c r="T3223"/>
    </row>
    <row r="3224" spans="20:20" x14ac:dyDescent="0.25">
      <c r="T3224"/>
    </row>
    <row r="3225" spans="20:20" x14ac:dyDescent="0.25">
      <c r="T3225"/>
    </row>
    <row r="3226" spans="20:20" x14ac:dyDescent="0.25">
      <c r="T3226"/>
    </row>
    <row r="3227" spans="20:20" x14ac:dyDescent="0.25">
      <c r="T3227"/>
    </row>
    <row r="3228" spans="20:20" x14ac:dyDescent="0.25">
      <c r="T3228"/>
    </row>
    <row r="3229" spans="20:20" x14ac:dyDescent="0.25">
      <c r="T3229"/>
    </row>
    <row r="3230" spans="20:20" x14ac:dyDescent="0.25">
      <c r="T3230"/>
    </row>
    <row r="3231" spans="20:20" x14ac:dyDescent="0.25">
      <c r="T3231"/>
    </row>
    <row r="3232" spans="20:20" x14ac:dyDescent="0.25">
      <c r="T3232"/>
    </row>
    <row r="3233" spans="20:20" x14ac:dyDescent="0.25">
      <c r="T3233"/>
    </row>
    <row r="3234" spans="20:20" x14ac:dyDescent="0.25">
      <c r="T3234"/>
    </row>
    <row r="3235" spans="20:20" x14ac:dyDescent="0.25">
      <c r="T3235"/>
    </row>
    <row r="3236" spans="20:20" x14ac:dyDescent="0.25">
      <c r="T3236"/>
    </row>
    <row r="3237" spans="20:20" x14ac:dyDescent="0.25">
      <c r="T3237"/>
    </row>
    <row r="3238" spans="20:20" x14ac:dyDescent="0.25">
      <c r="T3238"/>
    </row>
    <row r="3239" spans="20:20" x14ac:dyDescent="0.25">
      <c r="T3239"/>
    </row>
    <row r="3240" spans="20:20" x14ac:dyDescent="0.25">
      <c r="T3240"/>
    </row>
    <row r="3241" spans="20:20" x14ac:dyDescent="0.25">
      <c r="T3241"/>
    </row>
    <row r="3242" spans="20:20" x14ac:dyDescent="0.25">
      <c r="T3242"/>
    </row>
    <row r="3243" spans="20:20" x14ac:dyDescent="0.25">
      <c r="T3243"/>
    </row>
    <row r="3244" spans="20:20" x14ac:dyDescent="0.25">
      <c r="T3244"/>
    </row>
    <row r="3245" spans="20:20" x14ac:dyDescent="0.25">
      <c r="T3245"/>
    </row>
    <row r="3246" spans="20:20" x14ac:dyDescent="0.25">
      <c r="T3246"/>
    </row>
    <row r="3247" spans="20:20" x14ac:dyDescent="0.25">
      <c r="T3247"/>
    </row>
    <row r="3248" spans="20:20" x14ac:dyDescent="0.25">
      <c r="T3248"/>
    </row>
    <row r="3249" spans="20:20" x14ac:dyDescent="0.25">
      <c r="T3249"/>
    </row>
    <row r="3250" spans="20:20" x14ac:dyDescent="0.25">
      <c r="T3250"/>
    </row>
    <row r="3251" spans="20:20" x14ac:dyDescent="0.25">
      <c r="T3251"/>
    </row>
    <row r="3252" spans="20:20" x14ac:dyDescent="0.25">
      <c r="T3252"/>
    </row>
    <row r="3253" spans="20:20" x14ac:dyDescent="0.25">
      <c r="T3253"/>
    </row>
    <row r="3254" spans="20:20" x14ac:dyDescent="0.25">
      <c r="T3254"/>
    </row>
    <row r="3255" spans="20:20" x14ac:dyDescent="0.25">
      <c r="T3255"/>
    </row>
    <row r="3256" spans="20:20" x14ac:dyDescent="0.25">
      <c r="T3256"/>
    </row>
    <row r="3257" spans="20:20" x14ac:dyDescent="0.25">
      <c r="T3257"/>
    </row>
    <row r="3258" spans="20:20" x14ac:dyDescent="0.25">
      <c r="T3258"/>
    </row>
    <row r="3259" spans="20:20" x14ac:dyDescent="0.25">
      <c r="T3259"/>
    </row>
    <row r="3260" spans="20:20" x14ac:dyDescent="0.25">
      <c r="T3260"/>
    </row>
    <row r="3261" spans="20:20" x14ac:dyDescent="0.25">
      <c r="T3261"/>
    </row>
    <row r="3262" spans="20:20" x14ac:dyDescent="0.25">
      <c r="T3262"/>
    </row>
    <row r="3263" spans="20:20" x14ac:dyDescent="0.25">
      <c r="T3263"/>
    </row>
    <row r="3264" spans="20:20" x14ac:dyDescent="0.25">
      <c r="T3264"/>
    </row>
    <row r="3265" spans="20:20" x14ac:dyDescent="0.25">
      <c r="T3265"/>
    </row>
    <row r="3266" spans="20:20" x14ac:dyDescent="0.25">
      <c r="T3266"/>
    </row>
    <row r="3267" spans="20:20" x14ac:dyDescent="0.25">
      <c r="T3267"/>
    </row>
    <row r="3268" spans="20:20" x14ac:dyDescent="0.25">
      <c r="T3268"/>
    </row>
    <row r="3269" spans="20:20" x14ac:dyDescent="0.25">
      <c r="T3269"/>
    </row>
    <row r="3270" spans="20:20" x14ac:dyDescent="0.25">
      <c r="T3270"/>
    </row>
    <row r="3271" spans="20:20" x14ac:dyDescent="0.25">
      <c r="T3271"/>
    </row>
    <row r="3272" spans="20:20" x14ac:dyDescent="0.25">
      <c r="T3272"/>
    </row>
    <row r="3273" spans="20:20" x14ac:dyDescent="0.25">
      <c r="T3273"/>
    </row>
    <row r="3274" spans="20:20" x14ac:dyDescent="0.25">
      <c r="T3274"/>
    </row>
    <row r="3275" spans="20:20" x14ac:dyDescent="0.25">
      <c r="T3275"/>
    </row>
    <row r="3276" spans="20:20" x14ac:dyDescent="0.25">
      <c r="T3276"/>
    </row>
    <row r="3277" spans="20:20" x14ac:dyDescent="0.25">
      <c r="T3277"/>
    </row>
    <row r="3278" spans="20:20" x14ac:dyDescent="0.25">
      <c r="T3278"/>
    </row>
    <row r="3279" spans="20:20" x14ac:dyDescent="0.25">
      <c r="T3279"/>
    </row>
    <row r="3280" spans="20:20" x14ac:dyDescent="0.25">
      <c r="T3280"/>
    </row>
    <row r="3281" spans="20:20" x14ac:dyDescent="0.25">
      <c r="T3281"/>
    </row>
    <row r="3282" spans="20:20" x14ac:dyDescent="0.25">
      <c r="T3282"/>
    </row>
    <row r="3283" spans="20:20" x14ac:dyDescent="0.25">
      <c r="T3283"/>
    </row>
    <row r="3284" spans="20:20" x14ac:dyDescent="0.25">
      <c r="T3284"/>
    </row>
    <row r="3285" spans="20:20" x14ac:dyDescent="0.25">
      <c r="T3285"/>
    </row>
    <row r="3286" spans="20:20" x14ac:dyDescent="0.25">
      <c r="T3286"/>
    </row>
    <row r="3287" spans="20:20" x14ac:dyDescent="0.25">
      <c r="T3287"/>
    </row>
    <row r="3288" spans="20:20" x14ac:dyDescent="0.25">
      <c r="T3288"/>
    </row>
    <row r="3289" spans="20:20" x14ac:dyDescent="0.25">
      <c r="T3289"/>
    </row>
    <row r="3290" spans="20:20" x14ac:dyDescent="0.25">
      <c r="T3290"/>
    </row>
    <row r="3291" spans="20:20" x14ac:dyDescent="0.25">
      <c r="T3291"/>
    </row>
    <row r="3292" spans="20:20" x14ac:dyDescent="0.25">
      <c r="T3292"/>
    </row>
    <row r="3293" spans="20:20" x14ac:dyDescent="0.25">
      <c r="T3293"/>
    </row>
    <row r="3294" spans="20:20" x14ac:dyDescent="0.25">
      <c r="T3294"/>
    </row>
    <row r="3295" spans="20:20" x14ac:dyDescent="0.25">
      <c r="T3295"/>
    </row>
    <row r="3296" spans="20:20" x14ac:dyDescent="0.25">
      <c r="T3296"/>
    </row>
    <row r="3297" spans="20:20" x14ac:dyDescent="0.25">
      <c r="T3297"/>
    </row>
    <row r="3298" spans="20:20" x14ac:dyDescent="0.25">
      <c r="T3298"/>
    </row>
    <row r="3299" spans="20:20" x14ac:dyDescent="0.25">
      <c r="T3299"/>
    </row>
    <row r="3300" spans="20:20" x14ac:dyDescent="0.25">
      <c r="T3300"/>
    </row>
    <row r="3301" spans="20:20" x14ac:dyDescent="0.25">
      <c r="T3301"/>
    </row>
    <row r="3302" spans="20:20" x14ac:dyDescent="0.25">
      <c r="T3302"/>
    </row>
    <row r="3303" spans="20:20" x14ac:dyDescent="0.25">
      <c r="T3303"/>
    </row>
    <row r="3304" spans="20:20" x14ac:dyDescent="0.25">
      <c r="T3304"/>
    </row>
    <row r="3305" spans="20:20" x14ac:dyDescent="0.25">
      <c r="T3305"/>
    </row>
    <row r="3306" spans="20:20" x14ac:dyDescent="0.25">
      <c r="T3306"/>
    </row>
    <row r="3307" spans="20:20" x14ac:dyDescent="0.25">
      <c r="T3307"/>
    </row>
    <row r="3308" spans="20:20" x14ac:dyDescent="0.25">
      <c r="T3308"/>
    </row>
    <row r="3309" spans="20:20" x14ac:dyDescent="0.25">
      <c r="T3309"/>
    </row>
    <row r="3310" spans="20:20" x14ac:dyDescent="0.25">
      <c r="T3310"/>
    </row>
    <row r="3311" spans="20:20" x14ac:dyDescent="0.25">
      <c r="T3311"/>
    </row>
    <row r="3312" spans="20:20" x14ac:dyDescent="0.25">
      <c r="T3312"/>
    </row>
    <row r="3313" spans="20:20" x14ac:dyDescent="0.25">
      <c r="T3313"/>
    </row>
    <row r="3314" spans="20:20" x14ac:dyDescent="0.25">
      <c r="T3314"/>
    </row>
    <row r="3315" spans="20:20" x14ac:dyDescent="0.25">
      <c r="T3315"/>
    </row>
    <row r="3316" spans="20:20" x14ac:dyDescent="0.25">
      <c r="T3316"/>
    </row>
    <row r="3317" spans="20:20" x14ac:dyDescent="0.25">
      <c r="T3317"/>
    </row>
    <row r="3318" spans="20:20" x14ac:dyDescent="0.25">
      <c r="T3318"/>
    </row>
    <row r="3319" spans="20:20" x14ac:dyDescent="0.25">
      <c r="T3319"/>
    </row>
    <row r="3320" spans="20:20" x14ac:dyDescent="0.25">
      <c r="T3320"/>
    </row>
    <row r="3321" spans="20:20" x14ac:dyDescent="0.25">
      <c r="T3321"/>
    </row>
    <row r="3322" spans="20:20" x14ac:dyDescent="0.25">
      <c r="T3322"/>
    </row>
    <row r="3323" spans="20:20" x14ac:dyDescent="0.25">
      <c r="T3323"/>
    </row>
    <row r="3324" spans="20:20" x14ac:dyDescent="0.25">
      <c r="T3324"/>
    </row>
    <row r="3325" spans="20:20" x14ac:dyDescent="0.25">
      <c r="T3325"/>
    </row>
    <row r="3326" spans="20:20" x14ac:dyDescent="0.25">
      <c r="T3326"/>
    </row>
    <row r="3327" spans="20:20" x14ac:dyDescent="0.25">
      <c r="T3327"/>
    </row>
    <row r="3328" spans="20:20" x14ac:dyDescent="0.25">
      <c r="T3328"/>
    </row>
    <row r="3329" spans="20:20" x14ac:dyDescent="0.25">
      <c r="T3329"/>
    </row>
    <row r="3330" spans="20:20" x14ac:dyDescent="0.25">
      <c r="T3330"/>
    </row>
    <row r="3331" spans="20:20" x14ac:dyDescent="0.25">
      <c r="T3331"/>
    </row>
    <row r="3332" spans="20:20" x14ac:dyDescent="0.25">
      <c r="T3332"/>
    </row>
    <row r="3333" spans="20:20" x14ac:dyDescent="0.25">
      <c r="T3333"/>
    </row>
    <row r="3334" spans="20:20" x14ac:dyDescent="0.25">
      <c r="T3334"/>
    </row>
    <row r="3335" spans="20:20" x14ac:dyDescent="0.25">
      <c r="T3335"/>
    </row>
    <row r="3336" spans="20:20" x14ac:dyDescent="0.25">
      <c r="T3336"/>
    </row>
    <row r="3337" spans="20:20" x14ac:dyDescent="0.25">
      <c r="T3337"/>
    </row>
    <row r="3338" spans="20:20" x14ac:dyDescent="0.25">
      <c r="T3338"/>
    </row>
    <row r="3339" spans="20:20" x14ac:dyDescent="0.25">
      <c r="T3339"/>
    </row>
    <row r="3340" spans="20:20" x14ac:dyDescent="0.25">
      <c r="T3340"/>
    </row>
    <row r="3341" spans="20:20" x14ac:dyDescent="0.25">
      <c r="T3341"/>
    </row>
    <row r="3342" spans="20:20" x14ac:dyDescent="0.25">
      <c r="T3342"/>
    </row>
    <row r="3343" spans="20:20" x14ac:dyDescent="0.25">
      <c r="T3343"/>
    </row>
    <row r="3344" spans="20:20" x14ac:dyDescent="0.25">
      <c r="T3344"/>
    </row>
    <row r="3345" spans="20:20" x14ac:dyDescent="0.25">
      <c r="T3345"/>
    </row>
    <row r="3346" spans="20:20" x14ac:dyDescent="0.25">
      <c r="T3346"/>
    </row>
    <row r="3347" spans="20:20" x14ac:dyDescent="0.25">
      <c r="T3347"/>
    </row>
    <row r="3348" spans="20:20" x14ac:dyDescent="0.25">
      <c r="T3348"/>
    </row>
    <row r="3349" spans="20:20" x14ac:dyDescent="0.25">
      <c r="T3349"/>
    </row>
    <row r="3350" spans="20:20" x14ac:dyDescent="0.25">
      <c r="T3350"/>
    </row>
    <row r="3351" spans="20:20" x14ac:dyDescent="0.25">
      <c r="T3351"/>
    </row>
    <row r="3352" spans="20:20" x14ac:dyDescent="0.25">
      <c r="T3352"/>
    </row>
    <row r="3353" spans="20:20" x14ac:dyDescent="0.25">
      <c r="T3353"/>
    </row>
    <row r="3354" spans="20:20" x14ac:dyDescent="0.25">
      <c r="T3354"/>
    </row>
    <row r="3355" spans="20:20" x14ac:dyDescent="0.25">
      <c r="T3355"/>
    </row>
    <row r="3356" spans="20:20" x14ac:dyDescent="0.25">
      <c r="T3356"/>
    </row>
    <row r="3357" spans="20:20" x14ac:dyDescent="0.25">
      <c r="T3357"/>
    </row>
    <row r="3358" spans="20:20" x14ac:dyDescent="0.25">
      <c r="T3358"/>
    </row>
    <row r="3359" spans="20:20" x14ac:dyDescent="0.25">
      <c r="T3359"/>
    </row>
    <row r="3360" spans="20:20" x14ac:dyDescent="0.25">
      <c r="T3360"/>
    </row>
    <row r="3361" spans="20:20" x14ac:dyDescent="0.25">
      <c r="T3361"/>
    </row>
    <row r="3362" spans="20:20" x14ac:dyDescent="0.25">
      <c r="T3362"/>
    </row>
    <row r="3363" spans="20:20" x14ac:dyDescent="0.25">
      <c r="T3363"/>
    </row>
    <row r="3364" spans="20:20" x14ac:dyDescent="0.25">
      <c r="T3364"/>
    </row>
    <row r="3365" spans="20:20" x14ac:dyDescent="0.25">
      <c r="T3365"/>
    </row>
    <row r="3366" spans="20:20" x14ac:dyDescent="0.25">
      <c r="T3366"/>
    </row>
    <row r="3367" spans="20:20" x14ac:dyDescent="0.25">
      <c r="T3367"/>
    </row>
    <row r="3368" spans="20:20" x14ac:dyDescent="0.25">
      <c r="T3368"/>
    </row>
    <row r="3369" spans="20:20" x14ac:dyDescent="0.25">
      <c r="T3369"/>
    </row>
    <row r="3370" spans="20:20" x14ac:dyDescent="0.25">
      <c r="T3370"/>
    </row>
    <row r="3371" spans="20:20" x14ac:dyDescent="0.25">
      <c r="T3371"/>
    </row>
    <row r="3372" spans="20:20" x14ac:dyDescent="0.25">
      <c r="T3372"/>
    </row>
    <row r="3373" spans="20:20" x14ac:dyDescent="0.25">
      <c r="T3373"/>
    </row>
    <row r="3374" spans="20:20" x14ac:dyDescent="0.25">
      <c r="T3374"/>
    </row>
    <row r="3375" spans="20:20" x14ac:dyDescent="0.25">
      <c r="T3375"/>
    </row>
    <row r="3376" spans="20:20" x14ac:dyDescent="0.25">
      <c r="T3376"/>
    </row>
    <row r="3377" spans="20:20" x14ac:dyDescent="0.25">
      <c r="T3377"/>
    </row>
    <row r="3378" spans="20:20" x14ac:dyDescent="0.25">
      <c r="T3378"/>
    </row>
    <row r="3379" spans="20:20" x14ac:dyDescent="0.25">
      <c r="T3379"/>
    </row>
    <row r="3380" spans="20:20" x14ac:dyDescent="0.25">
      <c r="T3380"/>
    </row>
    <row r="3381" spans="20:20" x14ac:dyDescent="0.25">
      <c r="T3381"/>
    </row>
    <row r="3382" spans="20:20" x14ac:dyDescent="0.25">
      <c r="T3382"/>
    </row>
    <row r="3383" spans="20:20" x14ac:dyDescent="0.25">
      <c r="T3383"/>
    </row>
    <row r="3384" spans="20:20" x14ac:dyDescent="0.25">
      <c r="T3384"/>
    </row>
    <row r="3385" spans="20:20" x14ac:dyDescent="0.25">
      <c r="T3385"/>
    </row>
    <row r="3386" spans="20:20" x14ac:dyDescent="0.25">
      <c r="T3386"/>
    </row>
    <row r="3387" spans="20:20" x14ac:dyDescent="0.25">
      <c r="T3387"/>
    </row>
    <row r="3388" spans="20:20" x14ac:dyDescent="0.25">
      <c r="T3388"/>
    </row>
    <row r="3389" spans="20:20" x14ac:dyDescent="0.25">
      <c r="T3389"/>
    </row>
    <row r="3390" spans="20:20" x14ac:dyDescent="0.25">
      <c r="T3390"/>
    </row>
    <row r="3391" spans="20:20" x14ac:dyDescent="0.25">
      <c r="T3391"/>
    </row>
    <row r="3392" spans="20:20" x14ac:dyDescent="0.25">
      <c r="T3392"/>
    </row>
    <row r="3393" spans="20:20" x14ac:dyDescent="0.25">
      <c r="T3393"/>
    </row>
    <row r="3394" spans="20:20" x14ac:dyDescent="0.25">
      <c r="T3394"/>
    </row>
    <row r="3395" spans="20:20" x14ac:dyDescent="0.25">
      <c r="T3395"/>
    </row>
    <row r="3396" spans="20:20" x14ac:dyDescent="0.25">
      <c r="T3396"/>
    </row>
    <row r="3397" spans="20:20" x14ac:dyDescent="0.25">
      <c r="T3397"/>
    </row>
    <row r="3398" spans="20:20" x14ac:dyDescent="0.25">
      <c r="T3398"/>
    </row>
    <row r="3399" spans="20:20" x14ac:dyDescent="0.25">
      <c r="T3399"/>
    </row>
    <row r="3400" spans="20:20" x14ac:dyDescent="0.25">
      <c r="T3400"/>
    </row>
    <row r="3401" spans="20:20" x14ac:dyDescent="0.25">
      <c r="T3401"/>
    </row>
    <row r="3402" spans="20:20" x14ac:dyDescent="0.25">
      <c r="T3402"/>
    </row>
    <row r="3403" spans="20:20" x14ac:dyDescent="0.25">
      <c r="T3403"/>
    </row>
    <row r="3404" spans="20:20" x14ac:dyDescent="0.25">
      <c r="T3404"/>
    </row>
    <row r="3405" spans="20:20" x14ac:dyDescent="0.25">
      <c r="T3405"/>
    </row>
    <row r="3406" spans="20:20" x14ac:dyDescent="0.25">
      <c r="T3406"/>
    </row>
    <row r="3407" spans="20:20" x14ac:dyDescent="0.25">
      <c r="T3407"/>
    </row>
    <row r="3408" spans="20:20" x14ac:dyDescent="0.25">
      <c r="T3408"/>
    </row>
    <row r="3409" spans="20:20" x14ac:dyDescent="0.25">
      <c r="T3409"/>
    </row>
    <row r="3410" spans="20:20" x14ac:dyDescent="0.25">
      <c r="T3410"/>
    </row>
    <row r="3411" spans="20:20" x14ac:dyDescent="0.25">
      <c r="T3411"/>
    </row>
    <row r="3412" spans="20:20" x14ac:dyDescent="0.25">
      <c r="T3412"/>
    </row>
    <row r="3413" spans="20:20" x14ac:dyDescent="0.25">
      <c r="T3413"/>
    </row>
    <row r="3414" spans="20:20" x14ac:dyDescent="0.25">
      <c r="T3414"/>
    </row>
    <row r="3415" spans="20:20" x14ac:dyDescent="0.25">
      <c r="T3415"/>
    </row>
    <row r="3416" spans="20:20" x14ac:dyDescent="0.25">
      <c r="T3416"/>
    </row>
    <row r="3417" spans="20:20" x14ac:dyDescent="0.25">
      <c r="T3417"/>
    </row>
    <row r="3418" spans="20:20" x14ac:dyDescent="0.25">
      <c r="T3418"/>
    </row>
    <row r="3419" spans="20:20" x14ac:dyDescent="0.25">
      <c r="T3419"/>
    </row>
    <row r="3420" spans="20:20" x14ac:dyDescent="0.25">
      <c r="T3420"/>
    </row>
    <row r="3421" spans="20:20" x14ac:dyDescent="0.25">
      <c r="T3421"/>
    </row>
    <row r="3422" spans="20:20" x14ac:dyDescent="0.25">
      <c r="T3422"/>
    </row>
    <row r="3423" spans="20:20" x14ac:dyDescent="0.25">
      <c r="T3423"/>
    </row>
    <row r="3424" spans="20:20" x14ac:dyDescent="0.25">
      <c r="T3424"/>
    </row>
    <row r="3425" spans="20:20" x14ac:dyDescent="0.25">
      <c r="T3425"/>
    </row>
    <row r="3426" spans="20:20" x14ac:dyDescent="0.25">
      <c r="T3426"/>
    </row>
    <row r="3427" spans="20:20" x14ac:dyDescent="0.25">
      <c r="T3427"/>
    </row>
    <row r="3428" spans="20:20" x14ac:dyDescent="0.25">
      <c r="T3428"/>
    </row>
    <row r="3429" spans="20:20" x14ac:dyDescent="0.25">
      <c r="T3429"/>
    </row>
    <row r="3430" spans="20:20" x14ac:dyDescent="0.25">
      <c r="T3430"/>
    </row>
    <row r="3431" spans="20:20" x14ac:dyDescent="0.25">
      <c r="T3431"/>
    </row>
    <row r="3432" spans="20:20" x14ac:dyDescent="0.25">
      <c r="T3432"/>
    </row>
    <row r="3433" spans="20:20" x14ac:dyDescent="0.25">
      <c r="T3433"/>
    </row>
    <row r="3434" spans="20:20" x14ac:dyDescent="0.25">
      <c r="T3434"/>
    </row>
    <row r="3435" spans="20:20" x14ac:dyDescent="0.25">
      <c r="T3435"/>
    </row>
    <row r="3436" spans="20:20" x14ac:dyDescent="0.25">
      <c r="T3436"/>
    </row>
    <row r="3437" spans="20:20" x14ac:dyDescent="0.25">
      <c r="T3437"/>
    </row>
    <row r="3438" spans="20:20" x14ac:dyDescent="0.25">
      <c r="T3438"/>
    </row>
    <row r="3439" spans="20:20" x14ac:dyDescent="0.25">
      <c r="T3439"/>
    </row>
    <row r="3440" spans="20:20" x14ac:dyDescent="0.25">
      <c r="T3440"/>
    </row>
    <row r="3441" spans="20:20" x14ac:dyDescent="0.25">
      <c r="T3441"/>
    </row>
    <row r="3442" spans="20:20" x14ac:dyDescent="0.25">
      <c r="T3442"/>
    </row>
    <row r="3443" spans="20:20" x14ac:dyDescent="0.25">
      <c r="T3443"/>
    </row>
    <row r="3444" spans="20:20" x14ac:dyDescent="0.25">
      <c r="T3444"/>
    </row>
    <row r="3445" spans="20:20" x14ac:dyDescent="0.25">
      <c r="T3445"/>
    </row>
    <row r="3446" spans="20:20" x14ac:dyDescent="0.25">
      <c r="T3446"/>
    </row>
    <row r="3447" spans="20:20" x14ac:dyDescent="0.25">
      <c r="T3447"/>
    </row>
    <row r="3448" spans="20:20" x14ac:dyDescent="0.25">
      <c r="T3448"/>
    </row>
    <row r="3449" spans="20:20" x14ac:dyDescent="0.25">
      <c r="T3449"/>
    </row>
    <row r="3450" spans="20:20" x14ac:dyDescent="0.25">
      <c r="T3450"/>
    </row>
    <row r="3451" spans="20:20" x14ac:dyDescent="0.25">
      <c r="T3451"/>
    </row>
    <row r="3452" spans="20:20" x14ac:dyDescent="0.25">
      <c r="T3452"/>
    </row>
    <row r="3453" spans="20:20" x14ac:dyDescent="0.25">
      <c r="T3453"/>
    </row>
    <row r="3454" spans="20:20" x14ac:dyDescent="0.25">
      <c r="T3454"/>
    </row>
    <row r="3455" spans="20:20" x14ac:dyDescent="0.25">
      <c r="T3455"/>
    </row>
    <row r="3456" spans="20:20" x14ac:dyDescent="0.25">
      <c r="T3456"/>
    </row>
    <row r="3457" spans="20:20" x14ac:dyDescent="0.25">
      <c r="T3457"/>
    </row>
    <row r="3458" spans="20:20" x14ac:dyDescent="0.25">
      <c r="T3458"/>
    </row>
    <row r="3459" spans="20:20" x14ac:dyDescent="0.25">
      <c r="T3459"/>
    </row>
    <row r="3460" spans="20:20" x14ac:dyDescent="0.25">
      <c r="T3460"/>
    </row>
    <row r="3461" spans="20:20" x14ac:dyDescent="0.25">
      <c r="T3461"/>
    </row>
    <row r="3462" spans="20:20" x14ac:dyDescent="0.25">
      <c r="T3462"/>
    </row>
    <row r="3463" spans="20:20" x14ac:dyDescent="0.25">
      <c r="T3463"/>
    </row>
    <row r="3464" spans="20:20" x14ac:dyDescent="0.25">
      <c r="T3464"/>
    </row>
    <row r="3465" spans="20:20" x14ac:dyDescent="0.25">
      <c r="T3465"/>
    </row>
    <row r="3466" spans="20:20" x14ac:dyDescent="0.25">
      <c r="T3466"/>
    </row>
    <row r="3467" spans="20:20" x14ac:dyDescent="0.25">
      <c r="T3467"/>
    </row>
    <row r="3468" spans="20:20" x14ac:dyDescent="0.25">
      <c r="T3468"/>
    </row>
    <row r="3469" spans="20:20" x14ac:dyDescent="0.25">
      <c r="T3469"/>
    </row>
    <row r="3470" spans="20:20" x14ac:dyDescent="0.25">
      <c r="T3470"/>
    </row>
    <row r="3471" spans="20:20" x14ac:dyDescent="0.25">
      <c r="T3471"/>
    </row>
    <row r="3472" spans="20:20" x14ac:dyDescent="0.25">
      <c r="T3472"/>
    </row>
    <row r="3473" spans="20:20" x14ac:dyDescent="0.25">
      <c r="T3473"/>
    </row>
    <row r="3474" spans="20:20" x14ac:dyDescent="0.25">
      <c r="T3474"/>
    </row>
    <row r="3475" spans="20:20" x14ac:dyDescent="0.25">
      <c r="T3475"/>
    </row>
    <row r="3476" spans="20:20" x14ac:dyDescent="0.25">
      <c r="T3476"/>
    </row>
    <row r="3477" spans="20:20" x14ac:dyDescent="0.25">
      <c r="T3477"/>
    </row>
    <row r="3478" spans="20:20" x14ac:dyDescent="0.25">
      <c r="T3478"/>
    </row>
    <row r="3479" spans="20:20" x14ac:dyDescent="0.25">
      <c r="T3479"/>
    </row>
    <row r="3480" spans="20:20" x14ac:dyDescent="0.25">
      <c r="T3480"/>
    </row>
    <row r="3481" spans="20:20" x14ac:dyDescent="0.25">
      <c r="T3481"/>
    </row>
    <row r="3482" spans="20:20" x14ac:dyDescent="0.25">
      <c r="T3482"/>
    </row>
    <row r="3483" spans="20:20" x14ac:dyDescent="0.25">
      <c r="T3483"/>
    </row>
    <row r="3484" spans="20:20" x14ac:dyDescent="0.25">
      <c r="T3484"/>
    </row>
    <row r="3485" spans="20:20" x14ac:dyDescent="0.25">
      <c r="T3485"/>
    </row>
    <row r="3486" spans="20:20" x14ac:dyDescent="0.25">
      <c r="T3486"/>
    </row>
    <row r="3487" spans="20:20" x14ac:dyDescent="0.25">
      <c r="T3487"/>
    </row>
    <row r="3488" spans="20:20" x14ac:dyDescent="0.25">
      <c r="T3488"/>
    </row>
    <row r="3489" spans="20:20" x14ac:dyDescent="0.25">
      <c r="T3489"/>
    </row>
    <row r="3490" spans="20:20" x14ac:dyDescent="0.25">
      <c r="T3490"/>
    </row>
    <row r="3491" spans="20:20" x14ac:dyDescent="0.25">
      <c r="T3491"/>
    </row>
    <row r="3492" spans="20:20" x14ac:dyDescent="0.25">
      <c r="T3492"/>
    </row>
    <row r="3493" spans="20:20" x14ac:dyDescent="0.25">
      <c r="T3493"/>
    </row>
    <row r="3494" spans="20:20" x14ac:dyDescent="0.25">
      <c r="T3494"/>
    </row>
    <row r="3495" spans="20:20" x14ac:dyDescent="0.25">
      <c r="T3495"/>
    </row>
    <row r="3496" spans="20:20" x14ac:dyDescent="0.25">
      <c r="T3496"/>
    </row>
    <row r="3497" spans="20:20" x14ac:dyDescent="0.25">
      <c r="T3497"/>
    </row>
    <row r="3498" spans="20:20" x14ac:dyDescent="0.25">
      <c r="T3498"/>
    </row>
    <row r="3499" spans="20:20" x14ac:dyDescent="0.25">
      <c r="T3499"/>
    </row>
    <row r="3500" spans="20:20" x14ac:dyDescent="0.25">
      <c r="T3500"/>
    </row>
    <row r="3501" spans="20:20" x14ac:dyDescent="0.25">
      <c r="T3501"/>
    </row>
    <row r="3502" spans="20:20" x14ac:dyDescent="0.25">
      <c r="T3502"/>
    </row>
    <row r="3503" spans="20:20" x14ac:dyDescent="0.25">
      <c r="T3503"/>
    </row>
    <row r="3504" spans="20:20" x14ac:dyDescent="0.25">
      <c r="T3504"/>
    </row>
    <row r="3505" spans="20:20" x14ac:dyDescent="0.25">
      <c r="T3505"/>
    </row>
    <row r="3506" spans="20:20" x14ac:dyDescent="0.25">
      <c r="T3506"/>
    </row>
    <row r="3507" spans="20:20" x14ac:dyDescent="0.25">
      <c r="T3507"/>
    </row>
    <row r="3508" spans="20:20" x14ac:dyDescent="0.25">
      <c r="T3508"/>
    </row>
    <row r="3509" spans="20:20" x14ac:dyDescent="0.25">
      <c r="T3509"/>
    </row>
    <row r="3510" spans="20:20" x14ac:dyDescent="0.25">
      <c r="T3510"/>
    </row>
    <row r="3511" spans="20:20" x14ac:dyDescent="0.25">
      <c r="T3511"/>
    </row>
    <row r="3512" spans="20:20" x14ac:dyDescent="0.25">
      <c r="T3512"/>
    </row>
    <row r="3513" spans="20:20" x14ac:dyDescent="0.25">
      <c r="T3513"/>
    </row>
    <row r="3514" spans="20:20" x14ac:dyDescent="0.25">
      <c r="T3514"/>
    </row>
    <row r="3515" spans="20:20" x14ac:dyDescent="0.25">
      <c r="T3515"/>
    </row>
    <row r="3516" spans="20:20" x14ac:dyDescent="0.25">
      <c r="T3516"/>
    </row>
    <row r="3517" spans="20:20" x14ac:dyDescent="0.25">
      <c r="T3517"/>
    </row>
    <row r="3518" spans="20:20" x14ac:dyDescent="0.25">
      <c r="T3518"/>
    </row>
    <row r="3519" spans="20:20" x14ac:dyDescent="0.25">
      <c r="T3519"/>
    </row>
    <row r="3520" spans="20:20" x14ac:dyDescent="0.25">
      <c r="T3520"/>
    </row>
    <row r="3521" spans="20:20" x14ac:dyDescent="0.25">
      <c r="T3521"/>
    </row>
    <row r="3522" spans="20:20" x14ac:dyDescent="0.25">
      <c r="T3522"/>
    </row>
    <row r="3523" spans="20:20" x14ac:dyDescent="0.25">
      <c r="T3523"/>
    </row>
    <row r="3524" spans="20:20" x14ac:dyDescent="0.25">
      <c r="T3524"/>
    </row>
    <row r="3525" spans="20:20" x14ac:dyDescent="0.25">
      <c r="T3525"/>
    </row>
    <row r="3526" spans="20:20" x14ac:dyDescent="0.25">
      <c r="T3526"/>
    </row>
    <row r="3527" spans="20:20" x14ac:dyDescent="0.25">
      <c r="T3527"/>
    </row>
    <row r="3528" spans="20:20" x14ac:dyDescent="0.25">
      <c r="T3528"/>
    </row>
    <row r="3529" spans="20:20" x14ac:dyDescent="0.25">
      <c r="T3529"/>
    </row>
    <row r="3530" spans="20:20" x14ac:dyDescent="0.25">
      <c r="T3530"/>
    </row>
    <row r="3531" spans="20:20" x14ac:dyDescent="0.25">
      <c r="T3531"/>
    </row>
    <row r="3532" spans="20:20" x14ac:dyDescent="0.25">
      <c r="T3532"/>
    </row>
    <row r="3533" spans="20:20" x14ac:dyDescent="0.25">
      <c r="T3533"/>
    </row>
    <row r="3534" spans="20:20" x14ac:dyDescent="0.25">
      <c r="T3534"/>
    </row>
    <row r="3535" spans="20:20" x14ac:dyDescent="0.25">
      <c r="T3535"/>
    </row>
    <row r="3536" spans="20:20" x14ac:dyDescent="0.25">
      <c r="T3536"/>
    </row>
    <row r="3537" spans="20:20" x14ac:dyDescent="0.25">
      <c r="T3537"/>
    </row>
    <row r="3538" spans="20:20" x14ac:dyDescent="0.25">
      <c r="T3538"/>
    </row>
    <row r="3539" spans="20:20" x14ac:dyDescent="0.25">
      <c r="T3539"/>
    </row>
    <row r="3540" spans="20:20" x14ac:dyDescent="0.25">
      <c r="T3540"/>
    </row>
    <row r="3541" spans="20:20" x14ac:dyDescent="0.25">
      <c r="T3541"/>
    </row>
    <row r="3542" spans="20:20" x14ac:dyDescent="0.25">
      <c r="T3542"/>
    </row>
    <row r="3543" spans="20:20" x14ac:dyDescent="0.25">
      <c r="T3543"/>
    </row>
    <row r="3544" spans="20:20" x14ac:dyDescent="0.25">
      <c r="T3544"/>
    </row>
    <row r="3545" spans="20:20" x14ac:dyDescent="0.25">
      <c r="T3545"/>
    </row>
    <row r="3546" spans="20:20" x14ac:dyDescent="0.25">
      <c r="T3546"/>
    </row>
    <row r="3547" spans="20:20" x14ac:dyDescent="0.25">
      <c r="T3547"/>
    </row>
    <row r="3548" spans="20:20" x14ac:dyDescent="0.25">
      <c r="T3548"/>
    </row>
    <row r="3549" spans="20:20" x14ac:dyDescent="0.25">
      <c r="T3549"/>
    </row>
    <row r="3550" spans="20:20" x14ac:dyDescent="0.25">
      <c r="T3550"/>
    </row>
    <row r="3551" spans="20:20" x14ac:dyDescent="0.25">
      <c r="T3551"/>
    </row>
    <row r="3552" spans="20:20" x14ac:dyDescent="0.25">
      <c r="T3552"/>
    </row>
    <row r="3553" spans="20:20" x14ac:dyDescent="0.25">
      <c r="T3553"/>
    </row>
    <row r="3554" spans="20:20" x14ac:dyDescent="0.25">
      <c r="T3554"/>
    </row>
    <row r="3555" spans="20:20" x14ac:dyDescent="0.25">
      <c r="T3555"/>
    </row>
    <row r="3556" spans="20:20" x14ac:dyDescent="0.25">
      <c r="T3556"/>
    </row>
    <row r="3557" spans="20:20" x14ac:dyDescent="0.25">
      <c r="T3557"/>
    </row>
    <row r="3558" spans="20:20" x14ac:dyDescent="0.25">
      <c r="T3558"/>
    </row>
    <row r="3559" spans="20:20" x14ac:dyDescent="0.25">
      <c r="T3559"/>
    </row>
    <row r="3560" spans="20:20" x14ac:dyDescent="0.25">
      <c r="T3560"/>
    </row>
    <row r="3561" spans="20:20" x14ac:dyDescent="0.25">
      <c r="T3561"/>
    </row>
    <row r="3562" spans="20:20" x14ac:dyDescent="0.25">
      <c r="T3562"/>
    </row>
    <row r="3563" spans="20:20" x14ac:dyDescent="0.25">
      <c r="T3563"/>
    </row>
    <row r="3564" spans="20:20" x14ac:dyDescent="0.25">
      <c r="T3564"/>
    </row>
    <row r="3565" spans="20:20" x14ac:dyDescent="0.25">
      <c r="T3565"/>
    </row>
    <row r="3566" spans="20:20" x14ac:dyDescent="0.25">
      <c r="T3566"/>
    </row>
    <row r="3567" spans="20:20" x14ac:dyDescent="0.25">
      <c r="T3567"/>
    </row>
    <row r="3568" spans="20:20" x14ac:dyDescent="0.25">
      <c r="T3568"/>
    </row>
    <row r="3569" spans="20:20" x14ac:dyDescent="0.25">
      <c r="T3569"/>
    </row>
    <row r="3570" spans="20:20" x14ac:dyDescent="0.25">
      <c r="T3570"/>
    </row>
    <row r="3571" spans="20:20" x14ac:dyDescent="0.25">
      <c r="T3571"/>
    </row>
    <row r="3572" spans="20:20" x14ac:dyDescent="0.25">
      <c r="T3572"/>
    </row>
    <row r="3573" spans="20:20" x14ac:dyDescent="0.25">
      <c r="T3573"/>
    </row>
    <row r="3574" spans="20:20" x14ac:dyDescent="0.25">
      <c r="T3574"/>
    </row>
    <row r="3575" spans="20:20" x14ac:dyDescent="0.25">
      <c r="T3575"/>
    </row>
    <row r="3576" spans="20:20" x14ac:dyDescent="0.25">
      <c r="T3576"/>
    </row>
    <row r="3577" spans="20:20" x14ac:dyDescent="0.25">
      <c r="T3577"/>
    </row>
    <row r="3578" spans="20:20" x14ac:dyDescent="0.25">
      <c r="T3578"/>
    </row>
    <row r="3579" spans="20:20" x14ac:dyDescent="0.25">
      <c r="T3579"/>
    </row>
    <row r="3580" spans="20:20" x14ac:dyDescent="0.25">
      <c r="T3580"/>
    </row>
    <row r="3581" spans="20:20" x14ac:dyDescent="0.25">
      <c r="T3581"/>
    </row>
    <row r="3582" spans="20:20" x14ac:dyDescent="0.25">
      <c r="T3582"/>
    </row>
    <row r="3583" spans="20:20" x14ac:dyDescent="0.25">
      <c r="T3583"/>
    </row>
    <row r="3584" spans="20:20" x14ac:dyDescent="0.25">
      <c r="T3584"/>
    </row>
    <row r="3585" spans="20:20" x14ac:dyDescent="0.25">
      <c r="T3585"/>
    </row>
    <row r="3586" spans="20:20" x14ac:dyDescent="0.25">
      <c r="T3586"/>
    </row>
    <row r="3587" spans="20:20" x14ac:dyDescent="0.25">
      <c r="T3587"/>
    </row>
    <row r="3588" spans="20:20" x14ac:dyDescent="0.25">
      <c r="T3588"/>
    </row>
    <row r="3589" spans="20:20" x14ac:dyDescent="0.25">
      <c r="T3589"/>
    </row>
    <row r="3590" spans="20:20" x14ac:dyDescent="0.25">
      <c r="T3590"/>
    </row>
    <row r="3591" spans="20:20" x14ac:dyDescent="0.25">
      <c r="T3591"/>
    </row>
    <row r="3592" spans="20:20" x14ac:dyDescent="0.25">
      <c r="T3592"/>
    </row>
    <row r="3593" spans="20:20" x14ac:dyDescent="0.25">
      <c r="T3593"/>
    </row>
    <row r="3594" spans="20:20" x14ac:dyDescent="0.25">
      <c r="T3594"/>
    </row>
    <row r="3595" spans="20:20" x14ac:dyDescent="0.25">
      <c r="T3595"/>
    </row>
    <row r="3596" spans="20:20" x14ac:dyDescent="0.25">
      <c r="T3596"/>
    </row>
    <row r="3597" spans="20:20" x14ac:dyDescent="0.25">
      <c r="T3597"/>
    </row>
    <row r="3598" spans="20:20" x14ac:dyDescent="0.25">
      <c r="T3598"/>
    </row>
    <row r="3599" spans="20:20" x14ac:dyDescent="0.25">
      <c r="T3599"/>
    </row>
    <row r="3600" spans="20:20" x14ac:dyDescent="0.25">
      <c r="T3600"/>
    </row>
    <row r="3601" spans="20:20" x14ac:dyDescent="0.25">
      <c r="T3601"/>
    </row>
    <row r="3602" spans="20:20" x14ac:dyDescent="0.25">
      <c r="T3602"/>
    </row>
    <row r="3603" spans="20:20" x14ac:dyDescent="0.25">
      <c r="T3603"/>
    </row>
    <row r="3604" spans="20:20" x14ac:dyDescent="0.25">
      <c r="T3604"/>
    </row>
    <row r="3605" spans="20:20" x14ac:dyDescent="0.25">
      <c r="T3605"/>
    </row>
    <row r="3606" spans="20:20" x14ac:dyDescent="0.25">
      <c r="T3606"/>
    </row>
    <row r="3607" spans="20:20" x14ac:dyDescent="0.25">
      <c r="T3607"/>
    </row>
    <row r="3608" spans="20:20" x14ac:dyDescent="0.25">
      <c r="T3608"/>
    </row>
    <row r="3609" spans="20:20" x14ac:dyDescent="0.25">
      <c r="T3609"/>
    </row>
    <row r="3610" spans="20:20" x14ac:dyDescent="0.25">
      <c r="T3610"/>
    </row>
    <row r="3611" spans="20:20" x14ac:dyDescent="0.25">
      <c r="T3611"/>
    </row>
    <row r="3612" spans="20:20" x14ac:dyDescent="0.25">
      <c r="T3612"/>
    </row>
    <row r="3613" spans="20:20" x14ac:dyDescent="0.25">
      <c r="T3613"/>
    </row>
    <row r="3614" spans="20:20" x14ac:dyDescent="0.25">
      <c r="T3614"/>
    </row>
    <row r="3615" spans="20:20" x14ac:dyDescent="0.25">
      <c r="T3615"/>
    </row>
    <row r="3616" spans="20:20" x14ac:dyDescent="0.25">
      <c r="T3616"/>
    </row>
    <row r="3617" spans="20:20" x14ac:dyDescent="0.25">
      <c r="T3617"/>
    </row>
    <row r="3618" spans="20:20" x14ac:dyDescent="0.25">
      <c r="T3618"/>
    </row>
    <row r="3619" spans="20:20" x14ac:dyDescent="0.25">
      <c r="T3619"/>
    </row>
    <row r="3620" spans="20:20" x14ac:dyDescent="0.25">
      <c r="T3620"/>
    </row>
    <row r="3621" spans="20:20" x14ac:dyDescent="0.25">
      <c r="T3621"/>
    </row>
    <row r="3622" spans="20:20" x14ac:dyDescent="0.25">
      <c r="T3622"/>
    </row>
    <row r="3623" spans="20:20" x14ac:dyDescent="0.25">
      <c r="T3623"/>
    </row>
    <row r="3624" spans="20:20" x14ac:dyDescent="0.25">
      <c r="T3624"/>
    </row>
    <row r="3625" spans="20:20" x14ac:dyDescent="0.25">
      <c r="T3625"/>
    </row>
    <row r="3626" spans="20:20" x14ac:dyDescent="0.25">
      <c r="T3626"/>
    </row>
    <row r="3627" spans="20:20" x14ac:dyDescent="0.25">
      <c r="T3627"/>
    </row>
    <row r="3628" spans="20:20" x14ac:dyDescent="0.25">
      <c r="T3628"/>
    </row>
    <row r="3629" spans="20:20" x14ac:dyDescent="0.25">
      <c r="T3629"/>
    </row>
    <row r="3630" spans="20:20" x14ac:dyDescent="0.25">
      <c r="T3630"/>
    </row>
    <row r="3631" spans="20:20" x14ac:dyDescent="0.25">
      <c r="T3631"/>
    </row>
    <row r="3632" spans="20:20" x14ac:dyDescent="0.25">
      <c r="T3632"/>
    </row>
    <row r="3633" spans="20:20" x14ac:dyDescent="0.25">
      <c r="T3633"/>
    </row>
    <row r="3634" spans="20:20" x14ac:dyDescent="0.25">
      <c r="T3634"/>
    </row>
    <row r="3635" spans="20:20" x14ac:dyDescent="0.25">
      <c r="T3635"/>
    </row>
    <row r="3636" spans="20:20" x14ac:dyDescent="0.25">
      <c r="T3636"/>
    </row>
    <row r="3637" spans="20:20" x14ac:dyDescent="0.25">
      <c r="T3637"/>
    </row>
    <row r="3638" spans="20:20" x14ac:dyDescent="0.25">
      <c r="T3638"/>
    </row>
    <row r="3639" spans="20:20" x14ac:dyDescent="0.25">
      <c r="T3639"/>
    </row>
    <row r="3640" spans="20:20" x14ac:dyDescent="0.25">
      <c r="T3640"/>
    </row>
    <row r="3641" spans="20:20" x14ac:dyDescent="0.25">
      <c r="T3641"/>
    </row>
    <row r="3642" spans="20:20" x14ac:dyDescent="0.25">
      <c r="T3642"/>
    </row>
    <row r="3643" spans="20:20" x14ac:dyDescent="0.25">
      <c r="T3643"/>
    </row>
    <row r="3644" spans="20:20" x14ac:dyDescent="0.25">
      <c r="T3644"/>
    </row>
    <row r="3645" spans="20:20" x14ac:dyDescent="0.25">
      <c r="T3645"/>
    </row>
    <row r="3646" spans="20:20" x14ac:dyDescent="0.25">
      <c r="T3646"/>
    </row>
    <row r="3647" spans="20:20" x14ac:dyDescent="0.25">
      <c r="T3647"/>
    </row>
    <row r="3648" spans="20:20" x14ac:dyDescent="0.25">
      <c r="T3648"/>
    </row>
    <row r="3649" spans="20:20" x14ac:dyDescent="0.25">
      <c r="T3649"/>
    </row>
    <row r="3650" spans="20:20" x14ac:dyDescent="0.25">
      <c r="T3650"/>
    </row>
    <row r="3651" spans="20:20" x14ac:dyDescent="0.25">
      <c r="T3651"/>
    </row>
    <row r="3652" spans="20:20" x14ac:dyDescent="0.25">
      <c r="T3652"/>
    </row>
    <row r="3653" spans="20:20" x14ac:dyDescent="0.25">
      <c r="T3653"/>
    </row>
    <row r="3654" spans="20:20" x14ac:dyDescent="0.25">
      <c r="T3654"/>
    </row>
    <row r="3655" spans="20:20" x14ac:dyDescent="0.25">
      <c r="T3655"/>
    </row>
    <row r="3656" spans="20:20" x14ac:dyDescent="0.25">
      <c r="T3656"/>
    </row>
    <row r="3657" spans="20:20" x14ac:dyDescent="0.25">
      <c r="T3657"/>
    </row>
    <row r="3658" spans="20:20" x14ac:dyDescent="0.25">
      <c r="T3658"/>
    </row>
    <row r="3659" spans="20:20" x14ac:dyDescent="0.25">
      <c r="T3659"/>
    </row>
    <row r="3660" spans="20:20" x14ac:dyDescent="0.25">
      <c r="T3660"/>
    </row>
    <row r="3661" spans="20:20" x14ac:dyDescent="0.25">
      <c r="T3661"/>
    </row>
    <row r="3662" spans="20:20" x14ac:dyDescent="0.25">
      <c r="T3662"/>
    </row>
    <row r="3663" spans="20:20" x14ac:dyDescent="0.25">
      <c r="T3663"/>
    </row>
    <row r="3664" spans="20:20" x14ac:dyDescent="0.25">
      <c r="T3664"/>
    </row>
    <row r="3665" spans="20:20" x14ac:dyDescent="0.25">
      <c r="T3665"/>
    </row>
    <row r="3666" spans="20:20" x14ac:dyDescent="0.25">
      <c r="T3666"/>
    </row>
    <row r="3667" spans="20:20" x14ac:dyDescent="0.25">
      <c r="T3667"/>
    </row>
    <row r="3668" spans="20:20" x14ac:dyDescent="0.25">
      <c r="T3668"/>
    </row>
    <row r="3669" spans="20:20" x14ac:dyDescent="0.25">
      <c r="T3669"/>
    </row>
    <row r="3670" spans="20:20" x14ac:dyDescent="0.25">
      <c r="T3670"/>
    </row>
    <row r="3671" spans="20:20" x14ac:dyDescent="0.25">
      <c r="T3671"/>
    </row>
    <row r="3672" spans="20:20" x14ac:dyDescent="0.25">
      <c r="T3672"/>
    </row>
    <row r="3673" spans="20:20" x14ac:dyDescent="0.25">
      <c r="T3673"/>
    </row>
    <row r="3674" spans="20:20" x14ac:dyDescent="0.25">
      <c r="T3674"/>
    </row>
    <row r="3675" spans="20:20" x14ac:dyDescent="0.25">
      <c r="T3675"/>
    </row>
    <row r="3676" spans="20:20" x14ac:dyDescent="0.25">
      <c r="T3676"/>
    </row>
    <row r="3677" spans="20:20" x14ac:dyDescent="0.25">
      <c r="T3677"/>
    </row>
    <row r="3678" spans="20:20" x14ac:dyDescent="0.25">
      <c r="T3678"/>
    </row>
    <row r="3679" spans="20:20" x14ac:dyDescent="0.25">
      <c r="T3679"/>
    </row>
    <row r="3680" spans="20:20" x14ac:dyDescent="0.25">
      <c r="T3680"/>
    </row>
    <row r="3681" spans="20:20" x14ac:dyDescent="0.25">
      <c r="T3681"/>
    </row>
    <row r="3682" spans="20:20" x14ac:dyDescent="0.25">
      <c r="T3682"/>
    </row>
    <row r="3683" spans="20:20" x14ac:dyDescent="0.25">
      <c r="T3683"/>
    </row>
    <row r="3684" spans="20:20" x14ac:dyDescent="0.25">
      <c r="T3684"/>
    </row>
    <row r="3685" spans="20:20" x14ac:dyDescent="0.25">
      <c r="T3685"/>
    </row>
    <row r="3686" spans="20:20" x14ac:dyDescent="0.25">
      <c r="T3686"/>
    </row>
    <row r="3687" spans="20:20" x14ac:dyDescent="0.25">
      <c r="T3687"/>
    </row>
    <row r="3688" spans="20:20" x14ac:dyDescent="0.25">
      <c r="T3688"/>
    </row>
    <row r="3689" spans="20:20" x14ac:dyDescent="0.25">
      <c r="T3689"/>
    </row>
    <row r="3690" spans="20:20" x14ac:dyDescent="0.25">
      <c r="T3690"/>
    </row>
    <row r="3691" spans="20:20" x14ac:dyDescent="0.25">
      <c r="T3691"/>
    </row>
    <row r="3692" spans="20:20" x14ac:dyDescent="0.25">
      <c r="T3692"/>
    </row>
    <row r="3693" spans="20:20" x14ac:dyDescent="0.25">
      <c r="T3693"/>
    </row>
    <row r="3694" spans="20:20" x14ac:dyDescent="0.25">
      <c r="T3694"/>
    </row>
    <row r="3695" spans="20:20" x14ac:dyDescent="0.25">
      <c r="T3695"/>
    </row>
    <row r="3696" spans="20:20" x14ac:dyDescent="0.25">
      <c r="T3696"/>
    </row>
    <row r="3697" spans="20:20" x14ac:dyDescent="0.25">
      <c r="T3697"/>
    </row>
    <row r="3698" spans="20:20" x14ac:dyDescent="0.25">
      <c r="T3698"/>
    </row>
    <row r="3699" spans="20:20" x14ac:dyDescent="0.25">
      <c r="T3699"/>
    </row>
    <row r="3700" spans="20:20" x14ac:dyDescent="0.25">
      <c r="T3700"/>
    </row>
    <row r="3701" spans="20:20" x14ac:dyDescent="0.25">
      <c r="T3701"/>
    </row>
    <row r="3702" spans="20:20" x14ac:dyDescent="0.25">
      <c r="T3702"/>
    </row>
    <row r="3703" spans="20:20" x14ac:dyDescent="0.25">
      <c r="T3703"/>
    </row>
    <row r="3704" spans="20:20" x14ac:dyDescent="0.25">
      <c r="T3704"/>
    </row>
    <row r="3705" spans="20:20" x14ac:dyDescent="0.25">
      <c r="T3705"/>
    </row>
    <row r="3706" spans="20:20" x14ac:dyDescent="0.25">
      <c r="T3706"/>
    </row>
    <row r="3707" spans="20:20" x14ac:dyDescent="0.25">
      <c r="T3707"/>
    </row>
    <row r="3708" spans="20:20" x14ac:dyDescent="0.25">
      <c r="T3708"/>
    </row>
    <row r="3709" spans="20:20" x14ac:dyDescent="0.25">
      <c r="T3709"/>
    </row>
    <row r="3710" spans="20:20" x14ac:dyDescent="0.25">
      <c r="T3710"/>
    </row>
    <row r="3711" spans="20:20" x14ac:dyDescent="0.25">
      <c r="T3711"/>
    </row>
    <row r="3712" spans="20:20" x14ac:dyDescent="0.25">
      <c r="T3712"/>
    </row>
    <row r="3713" spans="20:20" x14ac:dyDescent="0.25">
      <c r="T3713"/>
    </row>
    <row r="3714" spans="20:20" x14ac:dyDescent="0.25">
      <c r="T3714"/>
    </row>
    <row r="3715" spans="20:20" x14ac:dyDescent="0.25">
      <c r="T3715"/>
    </row>
    <row r="3716" spans="20:20" x14ac:dyDescent="0.25">
      <c r="T3716"/>
    </row>
    <row r="3717" spans="20:20" x14ac:dyDescent="0.25">
      <c r="T3717"/>
    </row>
    <row r="3718" spans="20:20" x14ac:dyDescent="0.25">
      <c r="T3718"/>
    </row>
    <row r="3719" spans="20:20" x14ac:dyDescent="0.25">
      <c r="T3719"/>
    </row>
    <row r="3720" spans="20:20" x14ac:dyDescent="0.25">
      <c r="T3720"/>
    </row>
    <row r="3721" spans="20:20" x14ac:dyDescent="0.25">
      <c r="T3721"/>
    </row>
    <row r="3722" spans="20:20" x14ac:dyDescent="0.25">
      <c r="T3722"/>
    </row>
    <row r="3723" spans="20:20" x14ac:dyDescent="0.25">
      <c r="T3723"/>
    </row>
    <row r="3724" spans="20:20" x14ac:dyDescent="0.25">
      <c r="T3724"/>
    </row>
    <row r="3725" spans="20:20" x14ac:dyDescent="0.25">
      <c r="T3725"/>
    </row>
    <row r="3726" spans="20:20" x14ac:dyDescent="0.25">
      <c r="T3726"/>
    </row>
    <row r="3727" spans="20:20" x14ac:dyDescent="0.25">
      <c r="T3727"/>
    </row>
    <row r="3728" spans="20:20" x14ac:dyDescent="0.25">
      <c r="T3728"/>
    </row>
    <row r="3729" spans="20:20" x14ac:dyDescent="0.25">
      <c r="T3729"/>
    </row>
    <row r="3730" spans="20:20" x14ac:dyDescent="0.25">
      <c r="T3730"/>
    </row>
    <row r="3731" spans="20:20" x14ac:dyDescent="0.25">
      <c r="T3731"/>
    </row>
    <row r="3732" spans="20:20" x14ac:dyDescent="0.25">
      <c r="T3732"/>
    </row>
    <row r="3733" spans="20:20" x14ac:dyDescent="0.25">
      <c r="T3733"/>
    </row>
    <row r="3734" spans="20:20" x14ac:dyDescent="0.25">
      <c r="T3734"/>
    </row>
    <row r="3735" spans="20:20" x14ac:dyDescent="0.25">
      <c r="T3735"/>
    </row>
    <row r="3736" spans="20:20" x14ac:dyDescent="0.25">
      <c r="T3736"/>
    </row>
    <row r="3737" spans="20:20" x14ac:dyDescent="0.25">
      <c r="T3737"/>
    </row>
    <row r="3738" spans="20:20" x14ac:dyDescent="0.25">
      <c r="T3738"/>
    </row>
    <row r="3739" spans="20:20" x14ac:dyDescent="0.25">
      <c r="T3739"/>
    </row>
    <row r="3740" spans="20:20" x14ac:dyDescent="0.25">
      <c r="T3740"/>
    </row>
    <row r="3741" spans="20:20" x14ac:dyDescent="0.25">
      <c r="T3741"/>
    </row>
    <row r="3742" spans="20:20" x14ac:dyDescent="0.25">
      <c r="T3742"/>
    </row>
    <row r="3743" spans="20:20" x14ac:dyDescent="0.25">
      <c r="T3743"/>
    </row>
    <row r="3744" spans="20:20" x14ac:dyDescent="0.25">
      <c r="T3744"/>
    </row>
    <row r="3745" spans="20:20" x14ac:dyDescent="0.25">
      <c r="T3745"/>
    </row>
    <row r="3746" spans="20:20" x14ac:dyDescent="0.25">
      <c r="T3746"/>
    </row>
    <row r="3747" spans="20:20" x14ac:dyDescent="0.25">
      <c r="T3747"/>
    </row>
    <row r="3748" spans="20:20" x14ac:dyDescent="0.25">
      <c r="T3748"/>
    </row>
    <row r="3749" spans="20:20" x14ac:dyDescent="0.25">
      <c r="T3749"/>
    </row>
    <row r="3750" spans="20:20" x14ac:dyDescent="0.25">
      <c r="T3750"/>
    </row>
    <row r="3751" spans="20:20" x14ac:dyDescent="0.25">
      <c r="T3751"/>
    </row>
    <row r="3752" spans="20:20" x14ac:dyDescent="0.25">
      <c r="T3752"/>
    </row>
    <row r="3753" spans="20:20" x14ac:dyDescent="0.25">
      <c r="T3753"/>
    </row>
    <row r="3754" spans="20:20" x14ac:dyDescent="0.25">
      <c r="T3754"/>
    </row>
    <row r="3755" spans="20:20" x14ac:dyDescent="0.25">
      <c r="T3755"/>
    </row>
    <row r="3756" spans="20:20" x14ac:dyDescent="0.25">
      <c r="T3756"/>
    </row>
    <row r="3757" spans="20:20" x14ac:dyDescent="0.25">
      <c r="T3757"/>
    </row>
    <row r="3758" spans="20:20" x14ac:dyDescent="0.25">
      <c r="T3758"/>
    </row>
    <row r="3759" spans="20:20" x14ac:dyDescent="0.25">
      <c r="T3759"/>
    </row>
    <row r="3760" spans="20:20" x14ac:dyDescent="0.25">
      <c r="T3760"/>
    </row>
    <row r="3761" spans="20:20" x14ac:dyDescent="0.25">
      <c r="T3761"/>
    </row>
    <row r="3762" spans="20:20" x14ac:dyDescent="0.25">
      <c r="T3762"/>
    </row>
    <row r="3763" spans="20:20" x14ac:dyDescent="0.25">
      <c r="T3763"/>
    </row>
    <row r="3764" spans="20:20" x14ac:dyDescent="0.25">
      <c r="T3764"/>
    </row>
    <row r="3765" spans="20:20" x14ac:dyDescent="0.25">
      <c r="T3765"/>
    </row>
    <row r="3766" spans="20:20" x14ac:dyDescent="0.25">
      <c r="T3766"/>
    </row>
    <row r="3767" spans="20:20" x14ac:dyDescent="0.25">
      <c r="T3767"/>
    </row>
    <row r="3768" spans="20:20" x14ac:dyDescent="0.25">
      <c r="T3768"/>
    </row>
    <row r="3769" spans="20:20" x14ac:dyDescent="0.25">
      <c r="T3769"/>
    </row>
    <row r="3770" spans="20:20" x14ac:dyDescent="0.25">
      <c r="T3770"/>
    </row>
    <row r="3771" spans="20:20" x14ac:dyDescent="0.25">
      <c r="T3771"/>
    </row>
    <row r="3772" spans="20:20" x14ac:dyDescent="0.25">
      <c r="T3772"/>
    </row>
    <row r="3773" spans="20:20" x14ac:dyDescent="0.25">
      <c r="T3773"/>
    </row>
    <row r="3774" spans="20:20" x14ac:dyDescent="0.25">
      <c r="T3774"/>
    </row>
    <row r="3775" spans="20:20" x14ac:dyDescent="0.25">
      <c r="T3775"/>
    </row>
    <row r="3776" spans="20:20" x14ac:dyDescent="0.25">
      <c r="T3776"/>
    </row>
    <row r="3777" spans="20:20" x14ac:dyDescent="0.25">
      <c r="T3777"/>
    </row>
    <row r="3778" spans="20:20" x14ac:dyDescent="0.25">
      <c r="T3778"/>
    </row>
    <row r="3779" spans="20:20" x14ac:dyDescent="0.25">
      <c r="T3779"/>
    </row>
    <row r="3780" spans="20:20" x14ac:dyDescent="0.25">
      <c r="T3780"/>
    </row>
    <row r="3781" spans="20:20" x14ac:dyDescent="0.25">
      <c r="T3781"/>
    </row>
    <row r="3782" spans="20:20" x14ac:dyDescent="0.25">
      <c r="T3782"/>
    </row>
    <row r="3783" spans="20:20" x14ac:dyDescent="0.25">
      <c r="T3783"/>
    </row>
    <row r="3784" spans="20:20" x14ac:dyDescent="0.25">
      <c r="T3784"/>
    </row>
    <row r="3785" spans="20:20" x14ac:dyDescent="0.25">
      <c r="T3785"/>
    </row>
    <row r="3786" spans="20:20" x14ac:dyDescent="0.25">
      <c r="T3786"/>
    </row>
    <row r="3787" spans="20:20" x14ac:dyDescent="0.25">
      <c r="T3787"/>
    </row>
    <row r="3788" spans="20:20" x14ac:dyDescent="0.25">
      <c r="T3788"/>
    </row>
    <row r="3789" spans="20:20" x14ac:dyDescent="0.25">
      <c r="T3789"/>
    </row>
    <row r="3790" spans="20:20" x14ac:dyDescent="0.25">
      <c r="T3790"/>
    </row>
    <row r="3791" spans="20:20" x14ac:dyDescent="0.25">
      <c r="T3791"/>
    </row>
    <row r="3792" spans="20:20" x14ac:dyDescent="0.25">
      <c r="T3792"/>
    </row>
    <row r="3793" spans="20:20" x14ac:dyDescent="0.25">
      <c r="T3793"/>
    </row>
    <row r="3794" spans="20:20" x14ac:dyDescent="0.25">
      <c r="T3794"/>
    </row>
    <row r="3795" spans="20:20" x14ac:dyDescent="0.25">
      <c r="T3795"/>
    </row>
    <row r="3796" spans="20:20" x14ac:dyDescent="0.25">
      <c r="T3796"/>
    </row>
    <row r="3797" spans="20:20" x14ac:dyDescent="0.25">
      <c r="T3797"/>
    </row>
    <row r="3798" spans="20:20" x14ac:dyDescent="0.25">
      <c r="T3798"/>
    </row>
    <row r="3799" spans="20:20" x14ac:dyDescent="0.25">
      <c r="T3799"/>
    </row>
    <row r="3800" spans="20:20" x14ac:dyDescent="0.25">
      <c r="T3800"/>
    </row>
    <row r="3801" spans="20:20" x14ac:dyDescent="0.25">
      <c r="T3801"/>
    </row>
    <row r="3802" spans="20:20" x14ac:dyDescent="0.25">
      <c r="T3802"/>
    </row>
    <row r="3803" spans="20:20" x14ac:dyDescent="0.25">
      <c r="T3803"/>
    </row>
    <row r="3804" spans="20:20" x14ac:dyDescent="0.25">
      <c r="T3804"/>
    </row>
    <row r="3805" spans="20:20" x14ac:dyDescent="0.25">
      <c r="T3805"/>
    </row>
    <row r="3806" spans="20:20" x14ac:dyDescent="0.25">
      <c r="T3806"/>
    </row>
    <row r="3807" spans="20:20" x14ac:dyDescent="0.25">
      <c r="T3807"/>
    </row>
    <row r="3808" spans="20:20" x14ac:dyDescent="0.25">
      <c r="T3808"/>
    </row>
    <row r="3809" spans="20:20" x14ac:dyDescent="0.25">
      <c r="T3809"/>
    </row>
    <row r="3810" spans="20:20" x14ac:dyDescent="0.25">
      <c r="T3810"/>
    </row>
    <row r="3811" spans="20:20" x14ac:dyDescent="0.25">
      <c r="T3811"/>
    </row>
    <row r="3812" spans="20:20" x14ac:dyDescent="0.25">
      <c r="T3812"/>
    </row>
    <row r="3813" spans="20:20" x14ac:dyDescent="0.25">
      <c r="T3813"/>
    </row>
    <row r="3814" spans="20:20" x14ac:dyDescent="0.25">
      <c r="T3814"/>
    </row>
    <row r="3815" spans="20:20" x14ac:dyDescent="0.25">
      <c r="T3815"/>
    </row>
    <row r="3816" spans="20:20" x14ac:dyDescent="0.25">
      <c r="T3816"/>
    </row>
    <row r="3817" spans="20:20" x14ac:dyDescent="0.25">
      <c r="T3817"/>
    </row>
    <row r="3818" spans="20:20" x14ac:dyDescent="0.25">
      <c r="T3818"/>
    </row>
    <row r="3819" spans="20:20" x14ac:dyDescent="0.25">
      <c r="T3819"/>
    </row>
    <row r="3820" spans="20:20" x14ac:dyDescent="0.25">
      <c r="T3820"/>
    </row>
    <row r="3821" spans="20:20" x14ac:dyDescent="0.25">
      <c r="T3821"/>
    </row>
    <row r="3822" spans="20:20" x14ac:dyDescent="0.25">
      <c r="T3822"/>
    </row>
    <row r="3823" spans="20:20" x14ac:dyDescent="0.25">
      <c r="T3823"/>
    </row>
    <row r="3824" spans="20:20" x14ac:dyDescent="0.25">
      <c r="T3824"/>
    </row>
    <row r="3825" spans="20:20" x14ac:dyDescent="0.25">
      <c r="T3825"/>
    </row>
    <row r="3826" spans="20:20" x14ac:dyDescent="0.25">
      <c r="T3826"/>
    </row>
    <row r="3827" spans="20:20" x14ac:dyDescent="0.25">
      <c r="T3827"/>
    </row>
    <row r="3828" spans="20:20" x14ac:dyDescent="0.25">
      <c r="T3828"/>
    </row>
    <row r="3829" spans="20:20" x14ac:dyDescent="0.25">
      <c r="T3829"/>
    </row>
    <row r="3830" spans="20:20" x14ac:dyDescent="0.25">
      <c r="T3830"/>
    </row>
    <row r="3831" spans="20:20" x14ac:dyDescent="0.25">
      <c r="T3831"/>
    </row>
    <row r="3832" spans="20:20" x14ac:dyDescent="0.25">
      <c r="T3832"/>
    </row>
    <row r="3833" spans="20:20" x14ac:dyDescent="0.25">
      <c r="T3833"/>
    </row>
    <row r="3834" spans="20:20" x14ac:dyDescent="0.25">
      <c r="T3834"/>
    </row>
    <row r="3835" spans="20:20" x14ac:dyDescent="0.25">
      <c r="T3835"/>
    </row>
    <row r="3836" spans="20:20" x14ac:dyDescent="0.25">
      <c r="T3836"/>
    </row>
    <row r="3837" spans="20:20" x14ac:dyDescent="0.25">
      <c r="T3837"/>
    </row>
    <row r="3838" spans="20:20" x14ac:dyDescent="0.25">
      <c r="T3838"/>
    </row>
    <row r="3839" spans="20:20" x14ac:dyDescent="0.25">
      <c r="T3839"/>
    </row>
    <row r="3840" spans="20:20" x14ac:dyDescent="0.25">
      <c r="T3840"/>
    </row>
    <row r="3841" spans="20:20" x14ac:dyDescent="0.25">
      <c r="T3841"/>
    </row>
    <row r="3842" spans="20:20" x14ac:dyDescent="0.25">
      <c r="T3842"/>
    </row>
    <row r="3843" spans="20:20" x14ac:dyDescent="0.25">
      <c r="T3843"/>
    </row>
    <row r="3844" spans="20:20" x14ac:dyDescent="0.25">
      <c r="T3844"/>
    </row>
    <row r="3845" spans="20:20" x14ac:dyDescent="0.25">
      <c r="T3845"/>
    </row>
    <row r="3846" spans="20:20" x14ac:dyDescent="0.25">
      <c r="T3846"/>
    </row>
    <row r="3847" spans="20:20" x14ac:dyDescent="0.25">
      <c r="T3847"/>
    </row>
    <row r="3848" spans="20:20" x14ac:dyDescent="0.25">
      <c r="T3848"/>
    </row>
    <row r="3849" spans="20:20" x14ac:dyDescent="0.25">
      <c r="T3849"/>
    </row>
    <row r="3850" spans="20:20" x14ac:dyDescent="0.25">
      <c r="T3850"/>
    </row>
    <row r="3851" spans="20:20" x14ac:dyDescent="0.25">
      <c r="T3851"/>
    </row>
    <row r="3852" spans="20:20" x14ac:dyDescent="0.25">
      <c r="T3852"/>
    </row>
    <row r="3853" spans="20:20" x14ac:dyDescent="0.25">
      <c r="T3853"/>
    </row>
    <row r="3854" spans="20:20" x14ac:dyDescent="0.25">
      <c r="T3854"/>
    </row>
    <row r="3855" spans="20:20" x14ac:dyDescent="0.25">
      <c r="T3855"/>
    </row>
    <row r="3856" spans="20:20" x14ac:dyDescent="0.25">
      <c r="T3856"/>
    </row>
    <row r="3857" spans="20:20" x14ac:dyDescent="0.25">
      <c r="T3857"/>
    </row>
    <row r="3858" spans="20:20" x14ac:dyDescent="0.25">
      <c r="T3858"/>
    </row>
    <row r="3859" spans="20:20" x14ac:dyDescent="0.25">
      <c r="T3859"/>
    </row>
    <row r="3860" spans="20:20" x14ac:dyDescent="0.25">
      <c r="T3860"/>
    </row>
    <row r="3861" spans="20:20" x14ac:dyDescent="0.25">
      <c r="T3861"/>
    </row>
    <row r="3862" spans="20:20" x14ac:dyDescent="0.25">
      <c r="T3862"/>
    </row>
    <row r="3863" spans="20:20" x14ac:dyDescent="0.25">
      <c r="T3863"/>
    </row>
    <row r="3864" spans="20:20" x14ac:dyDescent="0.25">
      <c r="T3864"/>
    </row>
    <row r="3865" spans="20:20" x14ac:dyDescent="0.25">
      <c r="T3865"/>
    </row>
    <row r="3866" spans="20:20" x14ac:dyDescent="0.25">
      <c r="T3866"/>
    </row>
    <row r="3867" spans="20:20" x14ac:dyDescent="0.25">
      <c r="T3867"/>
    </row>
    <row r="3868" spans="20:20" x14ac:dyDescent="0.25">
      <c r="T3868"/>
    </row>
    <row r="3869" spans="20:20" x14ac:dyDescent="0.25">
      <c r="T3869"/>
    </row>
    <row r="3870" spans="20:20" x14ac:dyDescent="0.25">
      <c r="T3870"/>
    </row>
    <row r="3871" spans="20:20" x14ac:dyDescent="0.25">
      <c r="T3871"/>
    </row>
    <row r="3872" spans="20:20" x14ac:dyDescent="0.25">
      <c r="T3872"/>
    </row>
    <row r="3873" spans="20:20" x14ac:dyDescent="0.25">
      <c r="T3873"/>
    </row>
    <row r="3874" spans="20:20" x14ac:dyDescent="0.25">
      <c r="T3874"/>
    </row>
    <row r="3875" spans="20:20" x14ac:dyDescent="0.25">
      <c r="T3875"/>
    </row>
    <row r="3876" spans="20:20" x14ac:dyDescent="0.25">
      <c r="T3876"/>
    </row>
    <row r="3877" spans="20:20" x14ac:dyDescent="0.25">
      <c r="T3877"/>
    </row>
    <row r="3878" spans="20:20" x14ac:dyDescent="0.25">
      <c r="T3878"/>
    </row>
    <row r="3879" spans="20:20" x14ac:dyDescent="0.25">
      <c r="T3879"/>
    </row>
    <row r="3880" spans="20:20" x14ac:dyDescent="0.25">
      <c r="T3880"/>
    </row>
    <row r="3881" spans="20:20" x14ac:dyDescent="0.25">
      <c r="T3881"/>
    </row>
    <row r="3882" spans="20:20" x14ac:dyDescent="0.25">
      <c r="T3882"/>
    </row>
    <row r="3883" spans="20:20" x14ac:dyDescent="0.25">
      <c r="T3883"/>
    </row>
    <row r="3884" spans="20:20" x14ac:dyDescent="0.25">
      <c r="T3884"/>
    </row>
    <row r="3885" spans="20:20" x14ac:dyDescent="0.25">
      <c r="T3885"/>
    </row>
    <row r="3886" spans="20:20" x14ac:dyDescent="0.25">
      <c r="T3886"/>
    </row>
    <row r="3887" spans="20:20" x14ac:dyDescent="0.25">
      <c r="T3887"/>
    </row>
    <row r="3888" spans="20:20" x14ac:dyDescent="0.25">
      <c r="T3888"/>
    </row>
    <row r="3889" spans="20:20" x14ac:dyDescent="0.25">
      <c r="T3889"/>
    </row>
    <row r="3890" spans="20:20" x14ac:dyDescent="0.25">
      <c r="T3890"/>
    </row>
    <row r="3891" spans="20:20" x14ac:dyDescent="0.25">
      <c r="T3891"/>
    </row>
    <row r="3892" spans="20:20" x14ac:dyDescent="0.25">
      <c r="T3892"/>
    </row>
    <row r="3893" spans="20:20" x14ac:dyDescent="0.25">
      <c r="T3893"/>
    </row>
    <row r="3894" spans="20:20" x14ac:dyDescent="0.25">
      <c r="T3894"/>
    </row>
    <row r="3895" spans="20:20" x14ac:dyDescent="0.25">
      <c r="T3895"/>
    </row>
    <row r="3896" spans="20:20" x14ac:dyDescent="0.25">
      <c r="T3896"/>
    </row>
    <row r="3897" spans="20:20" x14ac:dyDescent="0.25">
      <c r="T3897"/>
    </row>
    <row r="3898" spans="20:20" x14ac:dyDescent="0.25">
      <c r="T3898"/>
    </row>
    <row r="3899" spans="20:20" x14ac:dyDescent="0.25">
      <c r="T3899"/>
    </row>
    <row r="3900" spans="20:20" x14ac:dyDescent="0.25">
      <c r="T3900"/>
    </row>
    <row r="3901" spans="20:20" x14ac:dyDescent="0.25">
      <c r="T3901"/>
    </row>
    <row r="3902" spans="20:20" x14ac:dyDescent="0.25">
      <c r="T3902"/>
    </row>
    <row r="3903" spans="20:20" x14ac:dyDescent="0.25">
      <c r="T3903"/>
    </row>
    <row r="3904" spans="20:20" x14ac:dyDescent="0.25">
      <c r="T3904"/>
    </row>
    <row r="3905" spans="20:20" x14ac:dyDescent="0.25">
      <c r="T3905"/>
    </row>
    <row r="3906" spans="20:20" x14ac:dyDescent="0.25">
      <c r="T3906"/>
    </row>
    <row r="3907" spans="20:20" x14ac:dyDescent="0.25">
      <c r="T3907"/>
    </row>
    <row r="3908" spans="20:20" x14ac:dyDescent="0.25">
      <c r="T3908"/>
    </row>
    <row r="3909" spans="20:20" x14ac:dyDescent="0.25">
      <c r="T3909"/>
    </row>
    <row r="3910" spans="20:20" x14ac:dyDescent="0.25">
      <c r="T3910"/>
    </row>
    <row r="3911" spans="20:20" x14ac:dyDescent="0.25">
      <c r="T3911"/>
    </row>
    <row r="3912" spans="20:20" x14ac:dyDescent="0.25">
      <c r="T3912"/>
    </row>
    <row r="3913" spans="20:20" x14ac:dyDescent="0.25">
      <c r="T3913"/>
    </row>
    <row r="3914" spans="20:20" x14ac:dyDescent="0.25">
      <c r="T3914"/>
    </row>
    <row r="3915" spans="20:20" x14ac:dyDescent="0.25">
      <c r="T3915"/>
    </row>
    <row r="3916" spans="20:20" x14ac:dyDescent="0.25">
      <c r="T3916"/>
    </row>
    <row r="3917" spans="20:20" x14ac:dyDescent="0.25">
      <c r="T3917"/>
    </row>
    <row r="3918" spans="20:20" x14ac:dyDescent="0.25">
      <c r="T3918"/>
    </row>
    <row r="3919" spans="20:20" x14ac:dyDescent="0.25">
      <c r="T3919"/>
    </row>
    <row r="3920" spans="20:20" x14ac:dyDescent="0.25">
      <c r="T3920"/>
    </row>
    <row r="3921" spans="20:20" x14ac:dyDescent="0.25">
      <c r="T3921"/>
    </row>
    <row r="3922" spans="20:20" x14ac:dyDescent="0.25">
      <c r="T3922"/>
    </row>
    <row r="3923" spans="20:20" x14ac:dyDescent="0.25">
      <c r="T3923"/>
    </row>
    <row r="3924" spans="20:20" x14ac:dyDescent="0.25">
      <c r="T3924"/>
    </row>
    <row r="3925" spans="20:20" x14ac:dyDescent="0.25">
      <c r="T3925"/>
    </row>
    <row r="3926" spans="20:20" x14ac:dyDescent="0.25">
      <c r="T3926"/>
    </row>
    <row r="3927" spans="20:20" x14ac:dyDescent="0.25">
      <c r="T3927"/>
    </row>
    <row r="3928" spans="20:20" x14ac:dyDescent="0.25">
      <c r="T3928"/>
    </row>
    <row r="3929" spans="20:20" x14ac:dyDescent="0.25">
      <c r="T3929"/>
    </row>
    <row r="3930" spans="20:20" x14ac:dyDescent="0.25">
      <c r="T3930"/>
    </row>
    <row r="3931" spans="20:20" x14ac:dyDescent="0.25">
      <c r="T3931"/>
    </row>
    <row r="3932" spans="20:20" x14ac:dyDescent="0.25">
      <c r="T3932"/>
    </row>
    <row r="3933" spans="20:20" x14ac:dyDescent="0.25">
      <c r="T3933"/>
    </row>
    <row r="3934" spans="20:20" x14ac:dyDescent="0.25">
      <c r="T3934"/>
    </row>
    <row r="3935" spans="20:20" x14ac:dyDescent="0.25">
      <c r="T3935"/>
    </row>
    <row r="3936" spans="20:20" x14ac:dyDescent="0.25">
      <c r="T3936"/>
    </row>
    <row r="3937" spans="20:20" x14ac:dyDescent="0.25">
      <c r="T3937"/>
    </row>
    <row r="3938" spans="20:20" x14ac:dyDescent="0.25">
      <c r="T3938"/>
    </row>
    <row r="3939" spans="20:20" x14ac:dyDescent="0.25">
      <c r="T3939"/>
    </row>
    <row r="3940" spans="20:20" x14ac:dyDescent="0.25">
      <c r="T3940"/>
    </row>
    <row r="3941" spans="20:20" x14ac:dyDescent="0.25">
      <c r="T3941"/>
    </row>
    <row r="3942" spans="20:20" x14ac:dyDescent="0.25">
      <c r="T3942"/>
    </row>
    <row r="3943" spans="20:20" x14ac:dyDescent="0.25">
      <c r="T3943"/>
    </row>
    <row r="3944" spans="20:20" x14ac:dyDescent="0.25">
      <c r="T3944"/>
    </row>
    <row r="3945" spans="20:20" x14ac:dyDescent="0.25">
      <c r="T3945"/>
    </row>
    <row r="3946" spans="20:20" x14ac:dyDescent="0.25">
      <c r="T3946"/>
    </row>
    <row r="3990" spans="1:22" s="3" customFormat="1" x14ac:dyDescent="0.25">
      <c r="A3990"/>
      <c r="B3990"/>
      <c r="C3990"/>
      <c r="D3990"/>
      <c r="E3990"/>
      <c r="F3990"/>
      <c r="J3990"/>
      <c r="K3990"/>
      <c r="L3990"/>
      <c r="M3990"/>
      <c r="N3990" s="2">
        <v>464962500</v>
      </c>
      <c r="U3990"/>
      <c r="V3990"/>
    </row>
    <row r="3991" spans="1:22" s="3" customFormat="1" x14ac:dyDescent="0.25">
      <c r="A3991"/>
      <c r="B3991"/>
      <c r="C3991"/>
      <c r="D3991"/>
      <c r="E3991"/>
      <c r="F3991"/>
      <c r="J3991"/>
      <c r="K3991"/>
      <c r="L3991"/>
      <c r="M3991"/>
      <c r="N3991" s="2" t="e">
        <f>SUM(#REF!)</f>
        <v>#REF!</v>
      </c>
      <c r="U3991"/>
      <c r="V3991"/>
    </row>
    <row r="3992" spans="1:22" s="3" customFormat="1" x14ac:dyDescent="0.25">
      <c r="A3992"/>
      <c r="B3992"/>
      <c r="C3992"/>
      <c r="D3992"/>
      <c r="E3992"/>
      <c r="F3992"/>
      <c r="J3992"/>
      <c r="K3992"/>
      <c r="L3992"/>
      <c r="M3992"/>
      <c r="N3992" s="2" t="e">
        <f>N3990-N3991</f>
        <v>#REF!</v>
      </c>
      <c r="U3992"/>
      <c r="V3992"/>
    </row>
    <row r="4068" spans="1:22" s="3" customFormat="1" x14ac:dyDescent="0.25">
      <c r="A4068"/>
      <c r="B4068"/>
      <c r="C4068"/>
      <c r="D4068"/>
      <c r="E4068"/>
      <c r="F4068"/>
      <c r="J4068"/>
      <c r="K4068"/>
      <c r="L4068"/>
      <c r="M4068"/>
      <c r="N4068" s="2" t="e">
        <f>SUM(#REF!)</f>
        <v>#REF!</v>
      </c>
      <c r="U4068"/>
      <c r="V4068"/>
    </row>
    <row r="4096" spans="1:22" s="3" customFormat="1" x14ac:dyDescent="0.25">
      <c r="A4096"/>
      <c r="B4096"/>
      <c r="C4096"/>
      <c r="D4096"/>
      <c r="E4096"/>
      <c r="F4096"/>
      <c r="J4096"/>
      <c r="K4096"/>
      <c r="L4096"/>
      <c r="M4096"/>
      <c r="N4096" s="2">
        <v>4193414</v>
      </c>
      <c r="U4096"/>
      <c r="V4096"/>
    </row>
    <row r="4097" spans="1:22" s="3" customFormat="1" x14ac:dyDescent="0.25">
      <c r="A4097"/>
      <c r="B4097"/>
      <c r="C4097"/>
      <c r="D4097"/>
      <c r="E4097"/>
      <c r="F4097"/>
      <c r="J4097"/>
      <c r="K4097"/>
      <c r="L4097"/>
      <c r="M4097"/>
      <c r="N4097" s="2" t="e">
        <f>SUM(#REF!)</f>
        <v>#REF!</v>
      </c>
      <c r="U4097"/>
      <c r="V4097"/>
    </row>
    <row r="4098" spans="1:22" s="3" customFormat="1" x14ac:dyDescent="0.25">
      <c r="A4098"/>
      <c r="B4098"/>
      <c r="C4098"/>
      <c r="D4098"/>
      <c r="E4098"/>
      <c r="F4098"/>
      <c r="J4098"/>
      <c r="K4098"/>
      <c r="L4098"/>
      <c r="M4098"/>
      <c r="N4098" s="2" t="e">
        <f>N4096-N4097</f>
        <v>#REF!</v>
      </c>
      <c r="U4098"/>
      <c r="V4098"/>
    </row>
    <row r="4845" spans="1:22" s="3" customFormat="1" x14ac:dyDescent="0.25">
      <c r="A4845"/>
      <c r="B4845"/>
      <c r="C4845"/>
      <c r="D4845"/>
      <c r="E4845"/>
      <c r="F4845"/>
      <c r="J4845"/>
      <c r="K4845"/>
      <c r="L4845"/>
      <c r="M4845"/>
      <c r="N4845" s="41" t="s">
        <v>472</v>
      </c>
      <c r="U4845"/>
      <c r="V4845"/>
    </row>
    <row r="4846" spans="1:22" s="3" customFormat="1" x14ac:dyDescent="0.25">
      <c r="A4846"/>
      <c r="B4846"/>
      <c r="C4846"/>
      <c r="D4846"/>
      <c r="E4846"/>
      <c r="F4846"/>
      <c r="J4846"/>
      <c r="K4846"/>
      <c r="L4846"/>
      <c r="M4846"/>
      <c r="N4846" s="41" t="s">
        <v>472</v>
      </c>
      <c r="U4846"/>
      <c r="V4846"/>
    </row>
    <row r="4847" spans="1:22" s="3" customFormat="1" x14ac:dyDescent="0.25">
      <c r="A4847"/>
      <c r="B4847"/>
      <c r="C4847"/>
      <c r="D4847"/>
      <c r="E4847"/>
      <c r="F4847"/>
      <c r="J4847"/>
      <c r="K4847"/>
      <c r="L4847"/>
      <c r="M4847"/>
      <c r="N4847" s="41" t="s">
        <v>472</v>
      </c>
      <c r="U4847"/>
      <c r="V4847"/>
    </row>
  </sheetData>
  <dataValidations count="2">
    <dataValidation type="list" allowBlank="1" showInputMessage="1" showErrorMessage="1" sqref="G99:G107 G311 G83:G87 G109:G111 G299 G296 G286 G281:G282 G275 G273 G271 G269 G267 G264 G258:G259 G172 G166 G156:G160 G149:G152 G147 G145 G143 G132:G137 G116:G126 G113:G114 G74:G81">
      <formula1>#REF!</formula1>
    </dataValidation>
    <dataValidation type="list" allowBlank="1" showInputMessage="1" showErrorMessage="1" sqref="G208 G221:G235 G237:G239 G242:G257 G260 G262:G263 G265 G270 G272 G276:G280 G283:G285 G287:G295 G297 G300:G304 G306:G310 G217:G219 G211:G215 G186:G188 G190:G201">
      <formula1>#REF!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'[2]Budget Code'!#REF!</xm:f>
          </x14:formula1>
          <xm:sqref>D3:D45 D48:D73 H3:H73</xm:sqref>
        </x14:dataValidation>
        <x14:dataValidation type="list" allowBlank="1" showInputMessage="1" showErrorMessage="1">
          <x14:formula1>
            <xm:f>'[2]Vendor List'!#REF!</xm:f>
          </x14:formula1>
          <xm:sqref>J42:J45 J206:J207 J169:J170 J232:J233 J48:J73 J3:J38</xm:sqref>
        </x14:dataValidation>
        <x14:dataValidation type="list" allowBlank="1" showInputMessage="1" showErrorMessage="1">
          <x14:formula1>
            <xm:f>[2]COA!#REF!</xm:f>
          </x14:formula1>
          <xm:sqref>G82 G305 G298 G274 G268 G266 G261 G240:G241 G236 G220 G216 G209:G210 G202:G207 G189 G173:G185 G167:G171 G161:G165 G153:G155 G148 G146 G144 G138:G142 G127:G131 G115 G112 G108 G88:G98 G3:G73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9"/>
  <sheetViews>
    <sheetView zoomScale="60" zoomScaleNormal="60" workbookViewId="0">
      <selection activeCell="I1" sqref="I1"/>
    </sheetView>
  </sheetViews>
  <sheetFormatPr defaultColWidth="8.85546875" defaultRowHeight="15" x14ac:dyDescent="0.25"/>
  <cols>
    <col min="1" max="1" width="11.42578125" bestFit="1" customWidth="1"/>
    <col min="2" max="2" width="5.28515625" customWidth="1"/>
    <col min="3" max="3" width="11.28515625" customWidth="1"/>
    <col min="4" max="4" width="30.7109375" customWidth="1"/>
    <col min="5" max="6" width="11" customWidth="1"/>
    <col min="7" max="7" width="43.85546875" style="3" customWidth="1"/>
    <col min="8" max="8" width="31.28515625" style="3" customWidth="1"/>
    <col min="9" max="9" width="59" style="3" customWidth="1"/>
    <col min="10" max="10" width="29" customWidth="1"/>
    <col min="11" max="11" width="0.28515625" customWidth="1"/>
    <col min="12" max="12" width="23.28515625" customWidth="1"/>
    <col min="13" max="13" width="16.28515625" bestFit="1" customWidth="1"/>
    <col min="14" max="14" width="19.42578125" style="2" bestFit="1" customWidth="1"/>
    <col min="15" max="15" width="23.7109375" style="3" bestFit="1" customWidth="1"/>
    <col min="16" max="16" width="16.42578125" style="3" bestFit="1" customWidth="1"/>
    <col min="17" max="17" width="11.7109375" style="3" bestFit="1" customWidth="1"/>
    <col min="18" max="18" width="11.42578125" style="3" bestFit="1" customWidth="1"/>
    <col min="19" max="19" width="11.7109375" style="3" bestFit="1" customWidth="1"/>
    <col min="20" max="20" width="14.7109375" style="3" bestFit="1" customWidth="1"/>
    <col min="22" max="22" width="11.42578125" bestFit="1" customWidth="1"/>
  </cols>
  <sheetData>
    <row r="1" spans="1:20" x14ac:dyDescent="0.25">
      <c r="A1">
        <v>1</v>
      </c>
      <c r="B1">
        <f>+A1+1</f>
        <v>2</v>
      </c>
      <c r="C1">
        <f t="shared" ref="C1:N1" si="0">+B1+1</f>
        <v>3</v>
      </c>
      <c r="F1" t="e">
        <f>+#REF!+1</f>
        <v>#REF!</v>
      </c>
      <c r="G1" t="e">
        <f t="shared" si="0"/>
        <v>#REF!</v>
      </c>
      <c r="H1"/>
      <c r="I1"/>
      <c r="K1" t="e">
        <f>+#REF!+1</f>
        <v>#REF!</v>
      </c>
      <c r="L1" t="e">
        <f t="shared" si="0"/>
        <v>#REF!</v>
      </c>
      <c r="M1" t="e">
        <f t="shared" si="0"/>
        <v>#REF!</v>
      </c>
      <c r="N1" s="2" t="e">
        <f t="shared" si="0"/>
        <v>#REF!</v>
      </c>
    </row>
    <row r="2" spans="1:20" s="10" customFormat="1" ht="72.75" customHeight="1" x14ac:dyDescent="0.25">
      <c r="A2" s="4" t="s">
        <v>34</v>
      </c>
      <c r="B2" s="5" t="s">
        <v>35</v>
      </c>
      <c r="C2" s="6" t="s">
        <v>36</v>
      </c>
      <c r="D2" s="5" t="s">
        <v>37</v>
      </c>
      <c r="E2" s="5" t="s">
        <v>38</v>
      </c>
      <c r="F2" s="5" t="s">
        <v>39</v>
      </c>
      <c r="G2" s="5" t="s">
        <v>40</v>
      </c>
      <c r="H2" s="5" t="s">
        <v>41</v>
      </c>
      <c r="I2" s="5" t="s">
        <v>42</v>
      </c>
      <c r="J2" s="5" t="s">
        <v>43</v>
      </c>
      <c r="K2" s="5" t="s">
        <v>44</v>
      </c>
      <c r="L2" s="5" t="s">
        <v>45</v>
      </c>
      <c r="M2" s="7" t="s">
        <v>46</v>
      </c>
      <c r="N2" s="8"/>
      <c r="O2" s="9"/>
      <c r="P2" s="9"/>
      <c r="Q2" s="9"/>
      <c r="R2" s="9"/>
      <c r="S2" s="9"/>
    </row>
    <row r="3" spans="1:20" x14ac:dyDescent="0.25">
      <c r="A3" s="12" t="s">
        <v>213</v>
      </c>
      <c r="B3" s="1">
        <v>1</v>
      </c>
      <c r="C3" s="13">
        <v>43500</v>
      </c>
      <c r="D3" s="1" t="s">
        <v>91</v>
      </c>
      <c r="E3">
        <v>53100</v>
      </c>
      <c r="F3" s="14" t="str">
        <f>LEFT(Table34[[#This Row],[Account Description ]],6)</f>
        <v xml:space="preserve">53120 </v>
      </c>
      <c r="G3" s="1" t="s">
        <v>101</v>
      </c>
      <c r="H3" s="1" t="s">
        <v>49</v>
      </c>
      <c r="I3" s="1" t="s">
        <v>214</v>
      </c>
      <c r="J3" s="1" t="s">
        <v>94</v>
      </c>
      <c r="K3" s="16"/>
      <c r="L3" s="16">
        <v>3546000</v>
      </c>
      <c r="M3" s="17"/>
      <c r="T3"/>
    </row>
    <row r="4" spans="1:20" x14ac:dyDescent="0.25">
      <c r="A4" s="12" t="s">
        <v>213</v>
      </c>
      <c r="B4" s="1">
        <v>2</v>
      </c>
      <c r="C4" s="13">
        <v>43500</v>
      </c>
      <c r="D4" s="1" t="s">
        <v>91</v>
      </c>
      <c r="E4">
        <v>53100</v>
      </c>
      <c r="F4" s="14" t="str">
        <f>LEFT(Table34[[#This Row],[Account Description ]],6)</f>
        <v xml:space="preserve">53110 </v>
      </c>
      <c r="G4" s="1" t="s">
        <v>92</v>
      </c>
      <c r="H4" s="1" t="s">
        <v>49</v>
      </c>
      <c r="I4" s="1" t="s">
        <v>215</v>
      </c>
      <c r="J4" s="1" t="s">
        <v>94</v>
      </c>
      <c r="K4" s="16"/>
      <c r="L4" s="16">
        <v>9566700</v>
      </c>
      <c r="M4" s="17"/>
      <c r="T4"/>
    </row>
    <row r="5" spans="1:20" x14ac:dyDescent="0.25">
      <c r="A5" s="12" t="s">
        <v>213</v>
      </c>
      <c r="B5" s="1">
        <v>3</v>
      </c>
      <c r="C5" s="13">
        <v>43500</v>
      </c>
      <c r="D5" s="1" t="s">
        <v>91</v>
      </c>
      <c r="E5">
        <v>53100</v>
      </c>
      <c r="F5" s="14" t="str">
        <f>LEFT(Table34[[#This Row],[Account Description ]],6)</f>
        <v xml:space="preserve">53110 </v>
      </c>
      <c r="G5" s="1" t="s">
        <v>92</v>
      </c>
      <c r="H5" s="1" t="s">
        <v>49</v>
      </c>
      <c r="I5" s="1" t="s">
        <v>216</v>
      </c>
      <c r="J5" s="1" t="s">
        <v>94</v>
      </c>
      <c r="K5" s="16"/>
      <c r="L5" s="16">
        <f>3541950*2</f>
        <v>7083900</v>
      </c>
      <c r="M5" s="17"/>
      <c r="T5"/>
    </row>
    <row r="6" spans="1:20" x14ac:dyDescent="0.25">
      <c r="A6" s="12" t="s">
        <v>213</v>
      </c>
      <c r="B6" s="1">
        <v>4</v>
      </c>
      <c r="C6" s="13">
        <v>43500</v>
      </c>
      <c r="D6" s="1" t="s">
        <v>91</v>
      </c>
      <c r="E6">
        <v>53100</v>
      </c>
      <c r="F6" s="14" t="str">
        <f>LEFT(Table34[[#This Row],[Account Description ]],6)</f>
        <v xml:space="preserve">53110 </v>
      </c>
      <c r="G6" s="1" t="s">
        <v>92</v>
      </c>
      <c r="H6" s="1" t="s">
        <v>49</v>
      </c>
      <c r="I6" s="1" t="s">
        <v>217</v>
      </c>
      <c r="J6" s="1" t="s">
        <v>94</v>
      </c>
      <c r="K6" s="16"/>
      <c r="L6" s="16">
        <v>3665000</v>
      </c>
      <c r="M6" s="17"/>
      <c r="T6"/>
    </row>
    <row r="7" spans="1:20" x14ac:dyDescent="0.25">
      <c r="A7" s="12" t="s">
        <v>213</v>
      </c>
      <c r="B7" s="1">
        <v>5</v>
      </c>
      <c r="C7" s="13">
        <v>43500</v>
      </c>
      <c r="D7" s="1" t="s">
        <v>91</v>
      </c>
      <c r="E7">
        <v>0</v>
      </c>
      <c r="F7" s="14" t="str">
        <f>LEFT(Table34[[#This Row],[Account Description ]],5)</f>
        <v>11251</v>
      </c>
      <c r="G7" s="1" t="s">
        <v>52</v>
      </c>
      <c r="H7" s="1" t="s">
        <v>49</v>
      </c>
      <c r="I7" s="1" t="s">
        <v>218</v>
      </c>
      <c r="J7" s="1" t="s">
        <v>94</v>
      </c>
      <c r="K7" s="16"/>
      <c r="L7" s="16"/>
      <c r="M7" s="17">
        <v>23861600</v>
      </c>
      <c r="T7"/>
    </row>
    <row r="8" spans="1:20" x14ac:dyDescent="0.25">
      <c r="A8" s="12" t="s">
        <v>219</v>
      </c>
      <c r="B8" s="1">
        <v>1</v>
      </c>
      <c r="C8" s="13">
        <v>43500</v>
      </c>
      <c r="D8" s="1" t="s">
        <v>220</v>
      </c>
      <c r="E8" t="s">
        <v>33</v>
      </c>
      <c r="F8" s="14" t="str">
        <f>LEFT(Table34[[#This Row],[Account Description ]],6)</f>
        <v xml:space="preserve">53110 </v>
      </c>
      <c r="G8" s="1" t="s">
        <v>92</v>
      </c>
      <c r="H8" s="1" t="s">
        <v>49</v>
      </c>
      <c r="I8" s="1" t="s">
        <v>221</v>
      </c>
      <c r="J8" s="1" t="s">
        <v>94</v>
      </c>
      <c r="K8" s="16"/>
      <c r="L8" s="16">
        <v>23773400</v>
      </c>
      <c r="M8" s="17"/>
      <c r="T8"/>
    </row>
    <row r="9" spans="1:20" x14ac:dyDescent="0.25">
      <c r="A9" s="12" t="s">
        <v>219</v>
      </c>
      <c r="B9" s="1">
        <v>2</v>
      </c>
      <c r="C9" s="13">
        <v>43500</v>
      </c>
      <c r="D9" s="1" t="s">
        <v>220</v>
      </c>
      <c r="E9">
        <v>0</v>
      </c>
      <c r="F9" s="14" t="str">
        <f>LEFT(Table34[[#This Row],[Account Description ]],5)</f>
        <v>11251</v>
      </c>
      <c r="G9" s="1" t="s">
        <v>52</v>
      </c>
      <c r="H9" s="1" t="s">
        <v>49</v>
      </c>
      <c r="I9" s="1" t="s">
        <v>221</v>
      </c>
      <c r="J9" s="1" t="s">
        <v>94</v>
      </c>
      <c r="K9" s="16"/>
      <c r="L9" s="16"/>
      <c r="M9" s="17">
        <v>23773400</v>
      </c>
      <c r="T9"/>
    </row>
    <row r="10" spans="1:20" x14ac:dyDescent="0.25">
      <c r="A10" s="12" t="s">
        <v>222</v>
      </c>
      <c r="B10" s="1">
        <v>1</v>
      </c>
      <c r="C10" s="13">
        <v>43500</v>
      </c>
      <c r="D10" s="1" t="s">
        <v>220</v>
      </c>
      <c r="E10" t="s">
        <v>33</v>
      </c>
      <c r="F10" s="14" t="str">
        <f>LEFT(Table34[[#This Row],[Account Description ]],5)</f>
        <v>53110</v>
      </c>
      <c r="G10" s="1" t="s">
        <v>92</v>
      </c>
      <c r="H10" s="1" t="s">
        <v>49</v>
      </c>
      <c r="I10" s="1" t="s">
        <v>223</v>
      </c>
      <c r="J10" s="1" t="s">
        <v>94</v>
      </c>
      <c r="K10" s="16"/>
      <c r="L10" s="16">
        <v>14074000</v>
      </c>
      <c r="M10" s="17"/>
      <c r="T10"/>
    </row>
    <row r="11" spans="1:20" x14ac:dyDescent="0.25">
      <c r="A11" s="12" t="s">
        <v>222</v>
      </c>
      <c r="B11" s="1">
        <v>2</v>
      </c>
      <c r="C11" s="13">
        <v>43500</v>
      </c>
      <c r="D11" s="1" t="s">
        <v>220</v>
      </c>
      <c r="E11">
        <v>0</v>
      </c>
      <c r="F11" s="14" t="str">
        <f>LEFT(Table34[[#This Row],[Account Description ]],5)</f>
        <v>11251</v>
      </c>
      <c r="G11" s="1" t="s">
        <v>52</v>
      </c>
      <c r="H11" s="1" t="s">
        <v>49</v>
      </c>
      <c r="I11" s="1" t="s">
        <v>223</v>
      </c>
      <c r="J11" s="1" t="s">
        <v>94</v>
      </c>
      <c r="K11" s="16"/>
      <c r="L11" s="16"/>
      <c r="M11" s="17">
        <v>14074000</v>
      </c>
      <c r="T11"/>
    </row>
    <row r="12" spans="1:20" x14ac:dyDescent="0.25">
      <c r="A12" s="12" t="s">
        <v>224</v>
      </c>
      <c r="B12" s="1">
        <v>1</v>
      </c>
      <c r="C12" s="13">
        <v>43500</v>
      </c>
      <c r="D12" s="1" t="s">
        <v>91</v>
      </c>
      <c r="E12">
        <v>53100</v>
      </c>
      <c r="F12" s="14" t="str">
        <f>LEFT(Table34[[#This Row],[Account Description ]],6)</f>
        <v xml:space="preserve">53140 </v>
      </c>
      <c r="G12" s="1" t="s">
        <v>96</v>
      </c>
      <c r="H12" s="1" t="s">
        <v>49</v>
      </c>
      <c r="I12" s="1" t="s">
        <v>225</v>
      </c>
      <c r="J12" s="1" t="s">
        <v>226</v>
      </c>
      <c r="K12" s="16"/>
      <c r="L12" s="16">
        <v>1500000</v>
      </c>
      <c r="M12" s="17"/>
      <c r="T12"/>
    </row>
    <row r="13" spans="1:20" x14ac:dyDescent="0.25">
      <c r="A13" s="12" t="s">
        <v>224</v>
      </c>
      <c r="B13" s="1">
        <v>2</v>
      </c>
      <c r="C13" s="13">
        <v>43500</v>
      </c>
      <c r="D13" s="1" t="s">
        <v>91</v>
      </c>
      <c r="E13">
        <v>53100</v>
      </c>
      <c r="F13" s="14" t="str">
        <f>LEFT(Table34[[#This Row],[Account Description ]],6)</f>
        <v xml:space="preserve">53130 </v>
      </c>
      <c r="G13" s="1" t="s">
        <v>99</v>
      </c>
      <c r="H13" s="1" t="s">
        <v>49</v>
      </c>
      <c r="I13" s="1" t="s">
        <v>227</v>
      </c>
      <c r="J13" s="1" t="s">
        <v>226</v>
      </c>
      <c r="K13" s="16"/>
      <c r="L13" s="16">
        <v>500000</v>
      </c>
      <c r="M13" s="17"/>
      <c r="T13"/>
    </row>
    <row r="14" spans="1:20" x14ac:dyDescent="0.25">
      <c r="A14" s="12" t="s">
        <v>224</v>
      </c>
      <c r="B14" s="1">
        <v>3</v>
      </c>
      <c r="C14" s="13">
        <v>43500</v>
      </c>
      <c r="D14" s="1" t="s">
        <v>91</v>
      </c>
      <c r="E14">
        <v>0</v>
      </c>
      <c r="F14" s="14" t="str">
        <f>LEFT(Table34[[#This Row],[Account Description ]],6)</f>
        <v xml:space="preserve">11251 </v>
      </c>
      <c r="G14" s="1" t="s">
        <v>52</v>
      </c>
      <c r="H14" s="1" t="s">
        <v>49</v>
      </c>
      <c r="I14" s="1" t="s">
        <v>228</v>
      </c>
      <c r="J14" s="1" t="s">
        <v>226</v>
      </c>
      <c r="K14" s="16"/>
      <c r="L14" s="16"/>
      <c r="M14" s="17">
        <v>2000000</v>
      </c>
      <c r="T14"/>
    </row>
    <row r="15" spans="1:20" x14ac:dyDescent="0.25">
      <c r="A15" s="12" t="s">
        <v>229</v>
      </c>
      <c r="B15" s="1">
        <v>1</v>
      </c>
      <c r="C15" s="13">
        <v>43501</v>
      </c>
      <c r="D15" s="1" t="s">
        <v>79</v>
      </c>
      <c r="E15">
        <v>0</v>
      </c>
      <c r="F15" s="14" t="str">
        <f>LEFT(Table34[[#This Row],[Account Description ]],5)</f>
        <v>11273</v>
      </c>
      <c r="G15" s="1" t="s">
        <v>230</v>
      </c>
      <c r="H15" s="1" t="s">
        <v>136</v>
      </c>
      <c r="I15" s="1" t="s">
        <v>231</v>
      </c>
      <c r="J15" s="1" t="s">
        <v>232</v>
      </c>
      <c r="K15" s="16"/>
      <c r="L15" s="16">
        <v>50000</v>
      </c>
      <c r="M15" s="17"/>
      <c r="T15"/>
    </row>
    <row r="16" spans="1:20" x14ac:dyDescent="0.25">
      <c r="A16" s="12" t="s">
        <v>229</v>
      </c>
      <c r="B16" s="1">
        <v>2</v>
      </c>
      <c r="C16" s="13">
        <v>43501</v>
      </c>
      <c r="D16" s="1" t="s">
        <v>79</v>
      </c>
      <c r="E16">
        <v>0</v>
      </c>
      <c r="F16" s="14" t="str">
        <f>LEFT(Table34[[#This Row],[Account Description ]],5)</f>
        <v>43000</v>
      </c>
      <c r="G16" s="1" t="s">
        <v>233</v>
      </c>
      <c r="H16" s="1" t="s">
        <v>136</v>
      </c>
      <c r="I16" s="1" t="s">
        <v>231</v>
      </c>
      <c r="J16" s="1" t="s">
        <v>232</v>
      </c>
      <c r="K16" s="16"/>
      <c r="L16" s="16"/>
      <c r="M16" s="17">
        <v>50000</v>
      </c>
      <c r="T16"/>
    </row>
    <row r="17" spans="1:20" x14ac:dyDescent="0.25">
      <c r="A17" s="12" t="s">
        <v>234</v>
      </c>
      <c r="B17" s="1">
        <v>1</v>
      </c>
      <c r="C17" s="13">
        <v>43503</v>
      </c>
      <c r="D17" s="1" t="s">
        <v>91</v>
      </c>
      <c r="E17">
        <v>53100</v>
      </c>
      <c r="F17" s="14" t="str">
        <f>LEFT(Table34[[#This Row],[Account Description ]],5)</f>
        <v>53140</v>
      </c>
      <c r="G17" s="1" t="s">
        <v>96</v>
      </c>
      <c r="H17" s="1" t="s">
        <v>49</v>
      </c>
      <c r="I17" s="1" t="s">
        <v>235</v>
      </c>
      <c r="J17" s="1" t="s">
        <v>132</v>
      </c>
      <c r="K17" s="16"/>
      <c r="L17" s="16">
        <v>1200000</v>
      </c>
      <c r="M17" s="17"/>
      <c r="T17"/>
    </row>
    <row r="18" spans="1:20" x14ac:dyDescent="0.25">
      <c r="A18" s="12" t="s">
        <v>234</v>
      </c>
      <c r="B18" s="1">
        <v>2</v>
      </c>
      <c r="C18" s="13">
        <v>43503</v>
      </c>
      <c r="D18" s="1" t="s">
        <v>91</v>
      </c>
      <c r="E18">
        <v>53100</v>
      </c>
      <c r="F18" s="14" t="str">
        <f>LEFT(Table34[[#This Row],[Account Description ]],5)</f>
        <v>53130</v>
      </c>
      <c r="G18" s="1" t="s">
        <v>99</v>
      </c>
      <c r="H18" s="1" t="s">
        <v>49</v>
      </c>
      <c r="I18" s="1" t="s">
        <v>227</v>
      </c>
      <c r="J18" s="1" t="s">
        <v>132</v>
      </c>
      <c r="K18" s="16"/>
      <c r="L18" s="16">
        <v>500000</v>
      </c>
      <c r="M18" s="17"/>
      <c r="T18"/>
    </row>
    <row r="19" spans="1:20" x14ac:dyDescent="0.25">
      <c r="A19" s="12" t="s">
        <v>234</v>
      </c>
      <c r="B19" s="1">
        <v>3</v>
      </c>
      <c r="C19" s="13">
        <v>43503</v>
      </c>
      <c r="D19" s="1" t="s">
        <v>91</v>
      </c>
      <c r="E19">
        <v>0</v>
      </c>
      <c r="F19" s="14" t="str">
        <f>LEFT(Table34[[#This Row],[Account Description ]],5)</f>
        <v>11251</v>
      </c>
      <c r="G19" s="1" t="s">
        <v>52</v>
      </c>
      <c r="H19" s="1" t="s">
        <v>49</v>
      </c>
      <c r="I19" s="1" t="s">
        <v>236</v>
      </c>
      <c r="J19" s="1" t="s">
        <v>132</v>
      </c>
      <c r="K19" s="16"/>
      <c r="L19" s="16"/>
      <c r="M19" s="17">
        <v>1700000</v>
      </c>
      <c r="T19"/>
    </row>
    <row r="20" spans="1:20" x14ac:dyDescent="0.25">
      <c r="A20" s="12" t="s">
        <v>237</v>
      </c>
      <c r="B20" s="1">
        <v>1</v>
      </c>
      <c r="C20" s="13">
        <v>43503</v>
      </c>
      <c r="D20" s="1" t="s">
        <v>54</v>
      </c>
      <c r="E20">
        <v>55121</v>
      </c>
      <c r="F20" s="14" t="str">
        <f>LEFT(Table34[[#This Row],[Account Description ]],5)</f>
        <v>55121</v>
      </c>
      <c r="G20" s="1" t="s">
        <v>67</v>
      </c>
      <c r="H20" s="1" t="s">
        <v>49</v>
      </c>
      <c r="I20" s="1" t="s">
        <v>238</v>
      </c>
      <c r="J20" s="1" t="s">
        <v>51</v>
      </c>
      <c r="K20" s="16"/>
      <c r="L20" s="16">
        <v>1146000</v>
      </c>
      <c r="M20" s="17"/>
      <c r="T20"/>
    </row>
    <row r="21" spans="1:20" x14ac:dyDescent="0.25">
      <c r="A21" s="12" t="s">
        <v>237</v>
      </c>
      <c r="B21" s="1">
        <v>2</v>
      </c>
      <c r="C21" s="13">
        <v>43503</v>
      </c>
      <c r="D21" s="1" t="s">
        <v>54</v>
      </c>
      <c r="E21">
        <v>0</v>
      </c>
      <c r="F21" s="14" t="str">
        <f>LEFT(Table34[[#This Row],[Account Description ]],5)</f>
        <v>11251</v>
      </c>
      <c r="G21" s="1" t="s">
        <v>52</v>
      </c>
      <c r="H21" s="1" t="s">
        <v>49</v>
      </c>
      <c r="I21" s="1" t="s">
        <v>238</v>
      </c>
      <c r="J21" s="1" t="s">
        <v>51</v>
      </c>
      <c r="K21" s="16"/>
      <c r="L21" s="16"/>
      <c r="M21" s="17">
        <v>1146000</v>
      </c>
      <c r="T21"/>
    </row>
    <row r="22" spans="1:20" x14ac:dyDescent="0.25">
      <c r="A22" s="12" t="s">
        <v>239</v>
      </c>
      <c r="B22" s="1">
        <v>1</v>
      </c>
      <c r="C22" s="13">
        <v>43503</v>
      </c>
      <c r="D22" s="1" t="s">
        <v>220</v>
      </c>
      <c r="E22">
        <v>0</v>
      </c>
      <c r="F22" s="14" t="str">
        <f>LEFT(Table34[[#This Row],[Account Description ]],5)</f>
        <v>11530</v>
      </c>
      <c r="G22" s="1" t="s">
        <v>240</v>
      </c>
      <c r="H22" s="1" t="s">
        <v>49</v>
      </c>
      <c r="I22" s="1" t="s">
        <v>241</v>
      </c>
      <c r="J22" s="1" t="s">
        <v>242</v>
      </c>
      <c r="K22" s="16"/>
      <c r="L22" s="16">
        <v>20000000</v>
      </c>
      <c r="M22" s="17"/>
      <c r="T22"/>
    </row>
    <row r="23" spans="1:20" x14ac:dyDescent="0.25">
      <c r="A23" s="12" t="s">
        <v>239</v>
      </c>
      <c r="B23" s="1">
        <v>2</v>
      </c>
      <c r="C23" s="13">
        <v>43503</v>
      </c>
      <c r="D23" s="1" t="s">
        <v>220</v>
      </c>
      <c r="E23">
        <v>0</v>
      </c>
      <c r="F23" s="14" t="str">
        <f>LEFT(Table34[[#This Row],[Account Description ]],5)</f>
        <v>11251</v>
      </c>
      <c r="G23" s="1" t="s">
        <v>52</v>
      </c>
      <c r="H23" s="1" t="s">
        <v>49</v>
      </c>
      <c r="I23" s="1" t="s">
        <v>241</v>
      </c>
      <c r="J23" s="1" t="s">
        <v>242</v>
      </c>
      <c r="K23" s="16"/>
      <c r="L23" s="16"/>
      <c r="M23" s="17">
        <v>20000000</v>
      </c>
      <c r="T23"/>
    </row>
    <row r="24" spans="1:20" x14ac:dyDescent="0.25">
      <c r="A24" s="12" t="s">
        <v>243</v>
      </c>
      <c r="B24" s="1">
        <v>1</v>
      </c>
      <c r="C24" s="13">
        <v>43503</v>
      </c>
      <c r="D24" s="1" t="s">
        <v>220</v>
      </c>
      <c r="E24">
        <v>0</v>
      </c>
      <c r="F24" s="14" t="str">
        <f>LEFT(Table34[[#This Row],[Account Description ]],5)</f>
        <v>11530</v>
      </c>
      <c r="G24" s="1" t="s">
        <v>240</v>
      </c>
      <c r="H24" s="1" t="s">
        <v>130</v>
      </c>
      <c r="I24" s="1" t="s">
        <v>241</v>
      </c>
      <c r="J24" s="1" t="s">
        <v>242</v>
      </c>
      <c r="K24" s="16"/>
      <c r="L24" s="16">
        <v>3480</v>
      </c>
      <c r="M24" s="17"/>
      <c r="T24"/>
    </row>
    <row r="25" spans="1:20" x14ac:dyDescent="0.25">
      <c r="A25" s="12" t="s">
        <v>243</v>
      </c>
      <c r="B25" s="1">
        <v>2</v>
      </c>
      <c r="C25" s="13">
        <v>43503</v>
      </c>
      <c r="D25" s="1" t="s">
        <v>220</v>
      </c>
      <c r="E25">
        <v>0</v>
      </c>
      <c r="F25" s="14" t="str">
        <f>LEFT(Table34[[#This Row],[Account Description ]],5)</f>
        <v>11211</v>
      </c>
      <c r="G25" s="1" t="s">
        <v>158</v>
      </c>
      <c r="H25" s="1" t="s">
        <v>130</v>
      </c>
      <c r="I25" s="1" t="s">
        <v>241</v>
      </c>
      <c r="J25" s="1" t="s">
        <v>242</v>
      </c>
      <c r="K25" s="16"/>
      <c r="L25" s="16"/>
      <c r="M25" s="17">
        <v>3480</v>
      </c>
      <c r="T25"/>
    </row>
    <row r="26" spans="1:20" x14ac:dyDescent="0.25">
      <c r="A26" s="12" t="s">
        <v>244</v>
      </c>
      <c r="B26" s="1">
        <v>1</v>
      </c>
      <c r="C26" s="13">
        <v>43503</v>
      </c>
      <c r="D26" s="1" t="s">
        <v>54</v>
      </c>
      <c r="E26">
        <v>0</v>
      </c>
      <c r="F26" s="14" t="str">
        <f>LEFT(Table34[[#This Row],[Account Description ]],5)</f>
        <v>21111</v>
      </c>
      <c r="G26" s="1" t="s">
        <v>76</v>
      </c>
      <c r="H26" s="1" t="s">
        <v>49</v>
      </c>
      <c r="I26" s="1" t="s">
        <v>245</v>
      </c>
      <c r="J26" s="1" t="s">
        <v>71</v>
      </c>
      <c r="K26" s="16"/>
      <c r="L26" s="16">
        <v>21541747</v>
      </c>
      <c r="M26" s="17"/>
      <c r="T26"/>
    </row>
    <row r="27" spans="1:20" x14ac:dyDescent="0.25">
      <c r="A27" s="12" t="s">
        <v>244</v>
      </c>
      <c r="B27" s="1">
        <v>2</v>
      </c>
      <c r="C27" s="13">
        <v>43503</v>
      </c>
      <c r="D27" s="1" t="s">
        <v>54</v>
      </c>
      <c r="E27">
        <v>0</v>
      </c>
      <c r="F27" s="14" t="str">
        <f>LEFT(Table34[[#This Row],[Account Description ]],5)</f>
        <v>11251</v>
      </c>
      <c r="G27" s="1" t="s">
        <v>52</v>
      </c>
      <c r="H27" s="1" t="s">
        <v>49</v>
      </c>
      <c r="I27" s="1" t="s">
        <v>245</v>
      </c>
      <c r="J27" s="1" t="s">
        <v>71</v>
      </c>
      <c r="K27" s="16"/>
      <c r="L27" s="16"/>
      <c r="M27" s="17">
        <v>21541747</v>
      </c>
      <c r="T27"/>
    </row>
    <row r="28" spans="1:20" x14ac:dyDescent="0.25">
      <c r="A28" s="12" t="s">
        <v>246</v>
      </c>
      <c r="B28" s="1">
        <v>1</v>
      </c>
      <c r="C28" s="13">
        <v>43503</v>
      </c>
      <c r="D28" s="1" t="s">
        <v>54</v>
      </c>
      <c r="E28">
        <v>0</v>
      </c>
      <c r="F28" s="14" t="str">
        <f>LEFT(Table34[[#This Row],[Account Description ]],5)</f>
        <v>21112</v>
      </c>
      <c r="G28" s="1" t="s">
        <v>58</v>
      </c>
      <c r="H28" s="1" t="s">
        <v>49</v>
      </c>
      <c r="I28" s="1" t="s">
        <v>247</v>
      </c>
      <c r="J28" s="1" t="s">
        <v>71</v>
      </c>
      <c r="K28" s="16"/>
      <c r="L28" s="16">
        <v>378673</v>
      </c>
      <c r="M28" s="17"/>
      <c r="T28"/>
    </row>
    <row r="29" spans="1:20" x14ac:dyDescent="0.25">
      <c r="A29" s="12" t="s">
        <v>246</v>
      </c>
      <c r="B29" s="1">
        <v>2</v>
      </c>
      <c r="C29" s="13">
        <v>43503</v>
      </c>
      <c r="D29" s="1" t="s">
        <v>54</v>
      </c>
      <c r="E29">
        <v>0</v>
      </c>
      <c r="F29" s="14" t="str">
        <f>LEFT(Table34[[#This Row],[Account Description ]],5)</f>
        <v>11251</v>
      </c>
      <c r="G29" s="1" t="s">
        <v>52</v>
      </c>
      <c r="H29" s="1" t="s">
        <v>49</v>
      </c>
      <c r="I29" s="1" t="s">
        <v>247</v>
      </c>
      <c r="J29" s="1" t="s">
        <v>71</v>
      </c>
      <c r="K29" s="16"/>
      <c r="L29" s="16"/>
      <c r="M29" s="17">
        <v>378673</v>
      </c>
      <c r="T29"/>
    </row>
    <row r="30" spans="1:20" x14ac:dyDescent="0.25">
      <c r="A30" s="12" t="s">
        <v>248</v>
      </c>
      <c r="B30" s="1">
        <v>1</v>
      </c>
      <c r="C30" s="13">
        <v>43503</v>
      </c>
      <c r="D30" s="1" t="s">
        <v>220</v>
      </c>
      <c r="E30" t="s">
        <v>33</v>
      </c>
      <c r="F30" s="14" t="str">
        <f>LEFT(Table34[[#This Row],[Account Description ]],5)</f>
        <v>53110</v>
      </c>
      <c r="G30" s="1" t="s">
        <v>92</v>
      </c>
      <c r="H30" s="1" t="s">
        <v>49</v>
      </c>
      <c r="I30" s="1" t="s">
        <v>249</v>
      </c>
      <c r="J30" s="1" t="s">
        <v>94</v>
      </c>
      <c r="K30" s="16"/>
      <c r="L30" s="16">
        <v>69218002</v>
      </c>
      <c r="M30" s="17"/>
      <c r="T30"/>
    </row>
    <row r="31" spans="1:20" x14ac:dyDescent="0.25">
      <c r="A31" s="12" t="s">
        <v>248</v>
      </c>
      <c r="B31" s="1">
        <v>2</v>
      </c>
      <c r="C31" s="13">
        <v>43503</v>
      </c>
      <c r="D31" s="1" t="s">
        <v>220</v>
      </c>
      <c r="E31">
        <v>0</v>
      </c>
      <c r="F31" s="14" t="str">
        <f>LEFT(Table34[[#This Row],[Account Description ]],5)</f>
        <v>11251</v>
      </c>
      <c r="G31" s="1" t="s">
        <v>52</v>
      </c>
      <c r="H31" s="1" t="s">
        <v>49</v>
      </c>
      <c r="I31" s="1" t="s">
        <v>249</v>
      </c>
      <c r="J31" s="1" t="s">
        <v>94</v>
      </c>
      <c r="K31" s="16"/>
      <c r="L31" s="16"/>
      <c r="M31" s="17">
        <v>69218002</v>
      </c>
      <c r="T31"/>
    </row>
    <row r="32" spans="1:20" x14ac:dyDescent="0.25">
      <c r="A32" s="12" t="s">
        <v>250</v>
      </c>
      <c r="B32" s="1">
        <v>1</v>
      </c>
      <c r="C32" s="13">
        <v>43503</v>
      </c>
      <c r="D32" s="1" t="s">
        <v>220</v>
      </c>
      <c r="E32" t="s">
        <v>33</v>
      </c>
      <c r="F32" s="14" t="str">
        <f>LEFT(Table34[[#This Row],[Account Description ]],5)</f>
        <v>53110</v>
      </c>
      <c r="G32" s="1" t="s">
        <v>92</v>
      </c>
      <c r="H32" s="1" t="s">
        <v>49</v>
      </c>
      <c r="I32" s="1" t="s">
        <v>251</v>
      </c>
      <c r="J32" s="1" t="s">
        <v>94</v>
      </c>
      <c r="K32" s="15"/>
      <c r="L32" s="15">
        <v>68572202</v>
      </c>
      <c r="M32" s="17"/>
      <c r="T32"/>
    </row>
    <row r="33" spans="1:20" x14ac:dyDescent="0.25">
      <c r="A33" s="12" t="s">
        <v>250</v>
      </c>
      <c r="B33" s="1">
        <v>2</v>
      </c>
      <c r="C33" s="13">
        <v>43503</v>
      </c>
      <c r="D33" s="1" t="s">
        <v>220</v>
      </c>
      <c r="E33">
        <v>0</v>
      </c>
      <c r="F33" s="14" t="str">
        <f>LEFT(Table34[[#This Row],[Account Description ]],5)</f>
        <v>11251</v>
      </c>
      <c r="G33" s="1" t="s">
        <v>52</v>
      </c>
      <c r="H33" s="1" t="s">
        <v>49</v>
      </c>
      <c r="I33" s="1" t="s">
        <v>251</v>
      </c>
      <c r="J33" s="1" t="s">
        <v>94</v>
      </c>
      <c r="K33" s="16"/>
      <c r="L33" s="16"/>
      <c r="M33" s="17">
        <v>68572202</v>
      </c>
      <c r="T33"/>
    </row>
    <row r="34" spans="1:20" x14ac:dyDescent="0.25">
      <c r="A34" s="12" t="s">
        <v>252</v>
      </c>
      <c r="B34" s="1">
        <v>1</v>
      </c>
      <c r="C34" s="13">
        <v>43503</v>
      </c>
      <c r="D34" s="1" t="s">
        <v>61</v>
      </c>
      <c r="E34">
        <v>53100</v>
      </c>
      <c r="F34" s="14" t="str">
        <f>LEFT(Table34[[#This Row],[Account Description ]],5)</f>
        <v>53110</v>
      </c>
      <c r="G34" s="1" t="s">
        <v>92</v>
      </c>
      <c r="H34" s="1" t="s">
        <v>49</v>
      </c>
      <c r="I34" s="1" t="s">
        <v>253</v>
      </c>
      <c r="J34" s="1" t="s">
        <v>94</v>
      </c>
      <c r="K34" s="16"/>
      <c r="L34" s="16">
        <v>3655000</v>
      </c>
      <c r="M34" s="17"/>
      <c r="T34"/>
    </row>
    <row r="35" spans="1:20" x14ac:dyDescent="0.25">
      <c r="A35" s="12" t="s">
        <v>252</v>
      </c>
      <c r="B35" s="1">
        <v>2</v>
      </c>
      <c r="C35" s="13">
        <v>43503</v>
      </c>
      <c r="D35" s="1" t="s">
        <v>61</v>
      </c>
      <c r="E35">
        <v>0</v>
      </c>
      <c r="F35" s="14" t="str">
        <f>LEFT(Table34[[#This Row],[Account Description ]],5)</f>
        <v>11251</v>
      </c>
      <c r="G35" s="1" t="s">
        <v>52</v>
      </c>
      <c r="H35" s="1" t="s">
        <v>49</v>
      </c>
      <c r="I35" s="1" t="s">
        <v>253</v>
      </c>
      <c r="J35" s="1" t="s">
        <v>94</v>
      </c>
      <c r="K35" s="16"/>
      <c r="L35" s="16"/>
      <c r="M35" s="17">
        <v>3655000</v>
      </c>
      <c r="T35"/>
    </row>
    <row r="36" spans="1:20" x14ac:dyDescent="0.25">
      <c r="A36" s="12" t="s">
        <v>254</v>
      </c>
      <c r="B36" s="1">
        <v>1</v>
      </c>
      <c r="C36" s="13">
        <v>43504</v>
      </c>
      <c r="D36" s="1" t="s">
        <v>54</v>
      </c>
      <c r="E36">
        <v>55161</v>
      </c>
      <c r="F36" s="14" t="str">
        <f>LEFT(Table34[[#This Row],[Account Description ]],5)</f>
        <v>55161</v>
      </c>
      <c r="G36" s="1" t="s">
        <v>55</v>
      </c>
      <c r="H36" s="1" t="s">
        <v>49</v>
      </c>
      <c r="I36" s="1" t="s">
        <v>255</v>
      </c>
      <c r="J36" s="1" t="s">
        <v>57</v>
      </c>
      <c r="K36" s="16"/>
      <c r="L36" s="16">
        <v>9000000</v>
      </c>
      <c r="M36" s="17"/>
      <c r="T36"/>
    </row>
    <row r="37" spans="1:20" x14ac:dyDescent="0.25">
      <c r="A37" s="12" t="s">
        <v>254</v>
      </c>
      <c r="B37" s="1">
        <v>2</v>
      </c>
      <c r="C37" s="13">
        <v>43504</v>
      </c>
      <c r="D37" s="1" t="s">
        <v>54</v>
      </c>
      <c r="E37">
        <v>0</v>
      </c>
      <c r="F37" s="14" t="str">
        <f>LEFT(Table34[[#This Row],[Account Description ]],5)</f>
        <v>21112</v>
      </c>
      <c r="G37" s="1" t="s">
        <v>58</v>
      </c>
      <c r="H37" s="1" t="s">
        <v>49</v>
      </c>
      <c r="I37" s="1" t="s">
        <v>256</v>
      </c>
      <c r="J37" s="1" t="s">
        <v>57</v>
      </c>
      <c r="K37" s="16"/>
      <c r="L37" s="16">
        <f>-(L36*2%)</f>
        <v>-180000</v>
      </c>
      <c r="M37" s="17">
        <v>180000</v>
      </c>
      <c r="T37"/>
    </row>
    <row r="38" spans="1:20" x14ac:dyDescent="0.25">
      <c r="A38" s="12" t="s">
        <v>254</v>
      </c>
      <c r="B38" s="1">
        <v>3</v>
      </c>
      <c r="C38" s="13">
        <v>43504</v>
      </c>
      <c r="D38" s="1" t="s">
        <v>54</v>
      </c>
      <c r="E38">
        <v>0</v>
      </c>
      <c r="F38" s="14" t="str">
        <f>LEFT(Table34[[#This Row],[Account Description ]],5)</f>
        <v>11251</v>
      </c>
      <c r="G38" s="1" t="s">
        <v>52</v>
      </c>
      <c r="H38" s="1" t="s">
        <v>49</v>
      </c>
      <c r="I38" s="1" t="s">
        <v>255</v>
      </c>
      <c r="J38" s="1" t="s">
        <v>57</v>
      </c>
      <c r="K38" s="16"/>
      <c r="L38" s="16"/>
      <c r="M38" s="17">
        <v>8820000</v>
      </c>
      <c r="T38"/>
    </row>
    <row r="39" spans="1:20" x14ac:dyDescent="0.25">
      <c r="A39" s="12" t="s">
        <v>257</v>
      </c>
      <c r="B39" s="1">
        <v>1</v>
      </c>
      <c r="C39" s="13">
        <v>43504</v>
      </c>
      <c r="D39" s="1" t="s">
        <v>61</v>
      </c>
      <c r="E39">
        <v>53100</v>
      </c>
      <c r="F39" s="14" t="str">
        <f>LEFT(Table34[[#This Row],[Account Description ]],5)</f>
        <v>53110</v>
      </c>
      <c r="G39" s="1" t="s">
        <v>92</v>
      </c>
      <c r="H39" s="1" t="s">
        <v>49</v>
      </c>
      <c r="I39" s="1" t="s">
        <v>258</v>
      </c>
      <c r="J39" s="1" t="s">
        <v>94</v>
      </c>
      <c r="K39" s="16"/>
      <c r="L39" s="16">
        <v>10965000</v>
      </c>
      <c r="M39" s="17"/>
      <c r="T39"/>
    </row>
    <row r="40" spans="1:20" x14ac:dyDescent="0.25">
      <c r="A40" s="12" t="s">
        <v>257</v>
      </c>
      <c r="B40" s="1">
        <v>2</v>
      </c>
      <c r="C40" s="13">
        <v>43504</v>
      </c>
      <c r="D40" s="1" t="s">
        <v>61</v>
      </c>
      <c r="E40">
        <v>0</v>
      </c>
      <c r="F40" s="14" t="str">
        <f>LEFT(Table34[[#This Row],[Account Description ]],5)</f>
        <v>11251</v>
      </c>
      <c r="G40" s="1" t="s">
        <v>52</v>
      </c>
      <c r="H40" s="1" t="s">
        <v>49</v>
      </c>
      <c r="I40" s="1" t="s">
        <v>258</v>
      </c>
      <c r="J40" s="1" t="s">
        <v>94</v>
      </c>
      <c r="K40" s="16"/>
      <c r="L40" s="16"/>
      <c r="M40" s="17">
        <v>10965000</v>
      </c>
      <c r="T40"/>
    </row>
    <row r="41" spans="1:20" x14ac:dyDescent="0.25">
      <c r="A41" s="12" t="s">
        <v>259</v>
      </c>
      <c r="B41" s="1">
        <v>1</v>
      </c>
      <c r="C41" s="13">
        <v>43507</v>
      </c>
      <c r="D41" s="23"/>
      <c r="E41">
        <v>0</v>
      </c>
      <c r="F41" s="14" t="str">
        <f>LEFT(Table34[[#This Row],[Account Description ]],5)</f>
        <v>11273</v>
      </c>
      <c r="G41" s="1" t="s">
        <v>230</v>
      </c>
      <c r="H41" s="1" t="s">
        <v>136</v>
      </c>
      <c r="I41" s="1" t="s">
        <v>260</v>
      </c>
      <c r="J41" s="1" t="s">
        <v>232</v>
      </c>
      <c r="K41" s="16"/>
      <c r="L41" s="16">
        <v>50000</v>
      </c>
      <c r="M41" s="17"/>
      <c r="T41"/>
    </row>
    <row r="42" spans="1:20" x14ac:dyDescent="0.25">
      <c r="A42" s="12" t="s">
        <v>259</v>
      </c>
      <c r="B42" s="1">
        <v>2</v>
      </c>
      <c r="C42" s="13">
        <v>43507</v>
      </c>
      <c r="D42" s="1"/>
      <c r="E42">
        <v>0</v>
      </c>
      <c r="F42" s="14" t="str">
        <f>LEFT(Table34[[#This Row],[Account Description ]],5)</f>
        <v>43000</v>
      </c>
      <c r="G42" s="1" t="s">
        <v>233</v>
      </c>
      <c r="H42" s="1" t="s">
        <v>136</v>
      </c>
      <c r="I42" s="1" t="s">
        <v>260</v>
      </c>
      <c r="J42" s="1" t="s">
        <v>232</v>
      </c>
      <c r="K42" s="16"/>
      <c r="L42" s="16"/>
      <c r="M42" s="17">
        <v>50000</v>
      </c>
      <c r="T42"/>
    </row>
    <row r="43" spans="1:20" x14ac:dyDescent="0.25">
      <c r="A43" s="12" t="s">
        <v>261</v>
      </c>
      <c r="B43" s="1">
        <v>1</v>
      </c>
      <c r="C43" s="13">
        <v>43509</v>
      </c>
      <c r="D43" s="1" t="s">
        <v>91</v>
      </c>
      <c r="E43">
        <v>53100</v>
      </c>
      <c r="F43" s="14" t="str">
        <f>LEFT(Table34[[#This Row],[Account Description ]],5)</f>
        <v>53140</v>
      </c>
      <c r="G43" s="1" t="s">
        <v>96</v>
      </c>
      <c r="H43" s="1" t="s">
        <v>49</v>
      </c>
      <c r="I43" s="1" t="s">
        <v>262</v>
      </c>
      <c r="J43" s="1" t="s">
        <v>98</v>
      </c>
      <c r="K43" s="15"/>
      <c r="L43" s="15">
        <v>2800000</v>
      </c>
      <c r="M43" s="17">
        <f>Table34[[#This Row],[Debet]]</f>
        <v>2800000</v>
      </c>
      <c r="T43"/>
    </row>
    <row r="44" spans="1:20" x14ac:dyDescent="0.25">
      <c r="A44" s="12" t="s">
        <v>261</v>
      </c>
      <c r="B44" s="1">
        <v>2</v>
      </c>
      <c r="C44" s="13">
        <v>43509</v>
      </c>
      <c r="D44" s="1" t="s">
        <v>91</v>
      </c>
      <c r="E44">
        <v>53100</v>
      </c>
      <c r="F44" s="14" t="str">
        <f>LEFT(Table34[[#This Row],[Account Description ]],5)</f>
        <v>53130</v>
      </c>
      <c r="G44" s="1" t="s">
        <v>99</v>
      </c>
      <c r="H44" s="1" t="s">
        <v>49</v>
      </c>
      <c r="I44" s="1" t="s">
        <v>227</v>
      </c>
      <c r="J44" s="1" t="s">
        <v>98</v>
      </c>
      <c r="K44" s="15"/>
      <c r="L44" s="15">
        <v>2560000</v>
      </c>
      <c r="M44" s="17">
        <f>Table34[[#This Row],[Debet]]</f>
        <v>2560000</v>
      </c>
      <c r="T44"/>
    </row>
    <row r="45" spans="1:20" x14ac:dyDescent="0.25">
      <c r="A45" s="12" t="s">
        <v>261</v>
      </c>
      <c r="B45" s="1">
        <v>3</v>
      </c>
      <c r="C45" s="13">
        <v>43509</v>
      </c>
      <c r="D45" s="1" t="s">
        <v>91</v>
      </c>
      <c r="E45">
        <v>53100</v>
      </c>
      <c r="F45" s="14" t="str">
        <f>LEFT(Table34[[#This Row],[Account Description ]],5)</f>
        <v>53120</v>
      </c>
      <c r="G45" s="1" t="s">
        <v>101</v>
      </c>
      <c r="H45" s="1" t="s">
        <v>49</v>
      </c>
      <c r="I45" s="1" t="s">
        <v>263</v>
      </c>
      <c r="J45" s="1" t="s">
        <v>98</v>
      </c>
      <c r="K45" s="15"/>
      <c r="L45" s="15">
        <v>500000</v>
      </c>
      <c r="M45" s="17">
        <f>Table34[[#This Row],[Debet]]</f>
        <v>500000</v>
      </c>
      <c r="T45"/>
    </row>
    <row r="46" spans="1:20" x14ac:dyDescent="0.25">
      <c r="A46" s="12" t="s">
        <v>264</v>
      </c>
      <c r="B46" s="1">
        <v>1</v>
      </c>
      <c r="C46" s="13">
        <v>43510</v>
      </c>
      <c r="D46" s="1" t="s">
        <v>61</v>
      </c>
      <c r="E46">
        <v>51500</v>
      </c>
      <c r="F46" s="14" t="str">
        <f>LEFT(Table34[[#This Row],[Account Description ]],5)</f>
        <v>51512</v>
      </c>
      <c r="G46" s="1" t="s">
        <v>82</v>
      </c>
      <c r="H46" s="1" t="s">
        <v>49</v>
      </c>
      <c r="I46" s="1" t="s">
        <v>265</v>
      </c>
      <c r="J46" s="1" t="s">
        <v>84</v>
      </c>
      <c r="K46" s="16"/>
      <c r="L46" s="16">
        <v>640000</v>
      </c>
      <c r="M46" s="17">
        <f>Table34[[#This Row],[Debet]]</f>
        <v>640000</v>
      </c>
      <c r="T46"/>
    </row>
    <row r="47" spans="1:20" x14ac:dyDescent="0.25">
      <c r="A47" s="12" t="s">
        <v>264</v>
      </c>
      <c r="B47" s="1">
        <v>2</v>
      </c>
      <c r="C47" s="13">
        <v>43510</v>
      </c>
      <c r="D47" s="1" t="s">
        <v>61</v>
      </c>
      <c r="E47">
        <v>0</v>
      </c>
      <c r="F47" s="14" t="str">
        <f>LEFT(Table34[[#This Row],[Account Description ]],5)</f>
        <v>21212</v>
      </c>
      <c r="G47" s="1" t="s">
        <v>85</v>
      </c>
      <c r="H47" s="1" t="s">
        <v>49</v>
      </c>
      <c r="I47" s="1" t="s">
        <v>265</v>
      </c>
      <c r="J47" s="1" t="s">
        <v>84</v>
      </c>
      <c r="K47" s="16"/>
      <c r="L47" s="16">
        <v>160000</v>
      </c>
      <c r="M47" s="17">
        <f>Table34[[#This Row],[Debet]]</f>
        <v>160000</v>
      </c>
      <c r="T47"/>
    </row>
    <row r="48" spans="1:20" x14ac:dyDescent="0.25">
      <c r="A48" s="12" t="s">
        <v>266</v>
      </c>
      <c r="B48" s="1">
        <v>1</v>
      </c>
      <c r="C48" s="13">
        <v>43510</v>
      </c>
      <c r="D48" s="1" t="s">
        <v>61</v>
      </c>
      <c r="E48">
        <v>51500</v>
      </c>
      <c r="F48" s="14" t="str">
        <f>LEFT(Table34[[#This Row],[Account Description ]],5)</f>
        <v>51511</v>
      </c>
      <c r="G48" s="1" t="s">
        <v>62</v>
      </c>
      <c r="H48" s="1" t="s">
        <v>49</v>
      </c>
      <c r="I48" s="1" t="s">
        <v>189</v>
      </c>
      <c r="J48" s="1" t="s">
        <v>64</v>
      </c>
      <c r="K48" s="16"/>
      <c r="L48" s="16">
        <v>12697097</v>
      </c>
      <c r="M48" s="17">
        <f>Table34[[#This Row],[Debet]]</f>
        <v>12697097</v>
      </c>
      <c r="N48" s="2">
        <f>Table34[[#This Row],[Debet]]</f>
        <v>12697097</v>
      </c>
      <c r="T48"/>
    </row>
    <row r="49" spans="1:20" x14ac:dyDescent="0.25">
      <c r="A49" s="12" t="s">
        <v>266</v>
      </c>
      <c r="B49" s="1">
        <v>2</v>
      </c>
      <c r="C49" s="13">
        <v>43510</v>
      </c>
      <c r="D49" s="1" t="s">
        <v>61</v>
      </c>
      <c r="E49">
        <v>0</v>
      </c>
      <c r="F49" s="14" t="str">
        <f>LEFT(Table34[[#This Row],[Account Description ]],5)</f>
        <v>21211</v>
      </c>
      <c r="G49" s="1" t="s">
        <v>65</v>
      </c>
      <c r="H49" s="1" t="s">
        <v>49</v>
      </c>
      <c r="I49" s="1" t="s">
        <v>189</v>
      </c>
      <c r="J49" s="1" t="s">
        <v>64</v>
      </c>
      <c r="K49" s="16"/>
      <c r="L49" s="16">
        <v>5998360</v>
      </c>
      <c r="M49" s="17">
        <f>Table34[[#This Row],[Debet]]</f>
        <v>5998360</v>
      </c>
      <c r="T49"/>
    </row>
    <row r="50" spans="1:20" x14ac:dyDescent="0.25">
      <c r="A50" s="12" t="s">
        <v>267</v>
      </c>
      <c r="B50" s="1">
        <v>1</v>
      </c>
      <c r="C50" s="13">
        <v>43510</v>
      </c>
      <c r="D50" s="1" t="s">
        <v>220</v>
      </c>
      <c r="E50" t="s">
        <v>33</v>
      </c>
      <c r="F50" s="14" t="str">
        <f>LEFT(Table34[[#This Row],[Account Description ]],5)</f>
        <v>53110</v>
      </c>
      <c r="G50" s="1" t="s">
        <v>92</v>
      </c>
      <c r="H50" s="1" t="s">
        <v>49</v>
      </c>
      <c r="I50" s="1" t="s">
        <v>268</v>
      </c>
      <c r="J50" s="1" t="s">
        <v>269</v>
      </c>
      <c r="K50" s="16"/>
      <c r="L50" s="16">
        <v>59891000</v>
      </c>
      <c r="M50" s="17">
        <f>Table34[[#This Row],[Debet]]</f>
        <v>59891000</v>
      </c>
      <c r="T50"/>
    </row>
    <row r="51" spans="1:20" x14ac:dyDescent="0.25">
      <c r="A51" s="12" t="s">
        <v>267</v>
      </c>
      <c r="B51" s="1">
        <v>2</v>
      </c>
      <c r="C51" s="13">
        <v>43510</v>
      </c>
      <c r="D51" s="1" t="s">
        <v>220</v>
      </c>
      <c r="E51" t="s">
        <v>33</v>
      </c>
      <c r="F51" s="14" t="str">
        <f>LEFT(Table34[[#This Row],[Account Description ]],5)</f>
        <v>53110</v>
      </c>
      <c r="G51" s="1" t="s">
        <v>92</v>
      </c>
      <c r="H51" s="1" t="s">
        <v>49</v>
      </c>
      <c r="I51" s="1" t="s">
        <v>270</v>
      </c>
      <c r="J51" s="1" t="s">
        <v>269</v>
      </c>
      <c r="K51" s="16"/>
      <c r="L51" s="16">
        <v>15300000</v>
      </c>
      <c r="M51" s="17">
        <f>Table34[[#This Row],[Debet]]</f>
        <v>15300000</v>
      </c>
      <c r="T51"/>
    </row>
    <row r="52" spans="1:20" x14ac:dyDescent="0.25">
      <c r="A52" s="12" t="s">
        <v>271</v>
      </c>
      <c r="B52" s="1">
        <v>1</v>
      </c>
      <c r="C52" s="13">
        <v>43510</v>
      </c>
      <c r="D52" s="1" t="s">
        <v>54</v>
      </c>
      <c r="E52">
        <v>55121</v>
      </c>
      <c r="F52" s="14" t="str">
        <f>LEFT(Table34[[#This Row],[Account Description ]],5)</f>
        <v>55121</v>
      </c>
      <c r="G52" s="1" t="s">
        <v>67</v>
      </c>
      <c r="H52" s="1" t="s">
        <v>49</v>
      </c>
      <c r="I52" s="1" t="s">
        <v>272</v>
      </c>
      <c r="J52" s="1" t="s">
        <v>273</v>
      </c>
      <c r="K52" s="16"/>
      <c r="L52" s="16">
        <v>1221000</v>
      </c>
      <c r="M52" s="17">
        <f>Table34[[#This Row],[Debet]]</f>
        <v>1221000</v>
      </c>
      <c r="T52"/>
    </row>
    <row r="53" spans="1:20" x14ac:dyDescent="0.25">
      <c r="A53" s="12" t="s">
        <v>274</v>
      </c>
      <c r="B53" s="1">
        <v>1</v>
      </c>
      <c r="C53" s="13">
        <v>43510</v>
      </c>
      <c r="D53" s="1" t="s">
        <v>91</v>
      </c>
      <c r="E53">
        <v>53100</v>
      </c>
      <c r="F53" s="14" t="str">
        <f>LEFT(Table34[[#This Row],[Account Description ]],5)</f>
        <v>53110</v>
      </c>
      <c r="G53" s="1" t="s">
        <v>92</v>
      </c>
      <c r="H53" s="1" t="s">
        <v>49</v>
      </c>
      <c r="I53" s="1" t="s">
        <v>275</v>
      </c>
      <c r="J53" s="1" t="s">
        <v>98</v>
      </c>
      <c r="K53" s="16"/>
      <c r="L53" s="16">
        <f>3468400+2858600+5375500+6091600</f>
        <v>17794100</v>
      </c>
      <c r="M53" s="17">
        <f>Table34[[#This Row],[Debet]]</f>
        <v>17794100</v>
      </c>
      <c r="T53"/>
    </row>
    <row r="54" spans="1:20" x14ac:dyDescent="0.25">
      <c r="A54" s="12" t="s">
        <v>274</v>
      </c>
      <c r="B54" s="1">
        <v>2</v>
      </c>
      <c r="C54" s="13">
        <v>43510</v>
      </c>
      <c r="D54" s="1" t="s">
        <v>91</v>
      </c>
      <c r="E54">
        <v>53100</v>
      </c>
      <c r="F54" s="14" t="str">
        <f>LEFT(Table34[[#This Row],[Account Description ]],5)</f>
        <v>53120</v>
      </c>
      <c r="G54" s="1" t="s">
        <v>101</v>
      </c>
      <c r="H54" s="1" t="s">
        <v>49</v>
      </c>
      <c r="I54" s="1" t="s">
        <v>276</v>
      </c>
      <c r="J54" s="1" t="s">
        <v>98</v>
      </c>
      <c r="K54" s="16"/>
      <c r="L54" s="16">
        <v>1962000</v>
      </c>
      <c r="M54" s="17">
        <f>Table34[[#This Row],[Debet]]</f>
        <v>1962000</v>
      </c>
      <c r="T54"/>
    </row>
    <row r="55" spans="1:20" x14ac:dyDescent="0.25">
      <c r="A55" s="12" t="s">
        <v>277</v>
      </c>
      <c r="B55" s="1">
        <v>1</v>
      </c>
      <c r="C55" s="13">
        <v>43515</v>
      </c>
      <c r="D55" s="1" t="s">
        <v>61</v>
      </c>
      <c r="E55">
        <v>51530</v>
      </c>
      <c r="F55" s="14" t="str">
        <f>LEFT(Table34[[#This Row],[Account Description ]],5)</f>
        <v>51530</v>
      </c>
      <c r="G55" s="1" t="s">
        <v>87</v>
      </c>
      <c r="H55" s="1" t="s">
        <v>49</v>
      </c>
      <c r="I55" s="1" t="s">
        <v>278</v>
      </c>
      <c r="J55" s="1" t="s">
        <v>279</v>
      </c>
      <c r="K55" s="16"/>
      <c r="L55" s="16">
        <v>25000000</v>
      </c>
      <c r="M55" s="17">
        <f>Table34[[#This Row],[Debet]]</f>
        <v>25000000</v>
      </c>
      <c r="T55"/>
    </row>
    <row r="56" spans="1:20" x14ac:dyDescent="0.25">
      <c r="A56" s="12" t="s">
        <v>280</v>
      </c>
      <c r="B56" s="1">
        <v>1</v>
      </c>
      <c r="C56" s="13">
        <v>43515</v>
      </c>
      <c r="D56" s="1" t="s">
        <v>61</v>
      </c>
      <c r="E56">
        <v>51530</v>
      </c>
      <c r="F56" s="14" t="str">
        <f>LEFT(Table34[[#This Row],[Account Description ]],5)</f>
        <v>51530</v>
      </c>
      <c r="G56" s="1" t="s">
        <v>87</v>
      </c>
      <c r="H56" s="1" t="s">
        <v>49</v>
      </c>
      <c r="I56" s="1" t="s">
        <v>281</v>
      </c>
      <c r="J56" s="1" t="s">
        <v>51</v>
      </c>
      <c r="K56" s="16"/>
      <c r="L56" s="16">
        <v>6666667</v>
      </c>
      <c r="M56" s="17">
        <f>Table34[[#This Row],[Debet]]</f>
        <v>6666667</v>
      </c>
      <c r="T56"/>
    </row>
    <row r="57" spans="1:20" x14ac:dyDescent="0.25">
      <c r="A57" s="12" t="s">
        <v>282</v>
      </c>
      <c r="B57" s="1">
        <v>1</v>
      </c>
      <c r="C57" s="13">
        <v>43515</v>
      </c>
      <c r="D57" s="1" t="s">
        <v>54</v>
      </c>
      <c r="E57">
        <v>55110</v>
      </c>
      <c r="F57" s="14" t="str">
        <f>LEFT(Table34[[#This Row],[Account Description ]],5)</f>
        <v>55110</v>
      </c>
      <c r="G57" s="1" t="s">
        <v>145</v>
      </c>
      <c r="H57" s="1" t="s">
        <v>49</v>
      </c>
      <c r="I57" s="1" t="s">
        <v>283</v>
      </c>
      <c r="J57" s="1" t="s">
        <v>284</v>
      </c>
      <c r="K57" s="16"/>
      <c r="L57" s="16">
        <v>15723140</v>
      </c>
      <c r="M57" s="17">
        <f>Table34[[#This Row],[Debet]]</f>
        <v>15723140</v>
      </c>
      <c r="T57"/>
    </row>
    <row r="58" spans="1:20" x14ac:dyDescent="0.25">
      <c r="A58" s="12" t="s">
        <v>285</v>
      </c>
      <c r="B58" s="1">
        <v>1</v>
      </c>
      <c r="C58" s="13">
        <v>43515</v>
      </c>
      <c r="D58" s="1" t="s">
        <v>220</v>
      </c>
      <c r="E58" t="s">
        <v>33</v>
      </c>
      <c r="F58" s="14" t="str">
        <f>LEFT(Table34[[#This Row],[Account Description ]],5)</f>
        <v>53120</v>
      </c>
      <c r="G58" s="1" t="s">
        <v>101</v>
      </c>
      <c r="H58" s="1" t="s">
        <v>49</v>
      </c>
      <c r="I58" s="1" t="s">
        <v>286</v>
      </c>
      <c r="J58" s="1" t="s">
        <v>287</v>
      </c>
      <c r="K58" s="16"/>
      <c r="L58" s="16">
        <f>28068205-L60</f>
        <v>24615415</v>
      </c>
      <c r="M58" s="17">
        <f>Table34[[#This Row],[Debet]]</f>
        <v>24615415</v>
      </c>
      <c r="T58"/>
    </row>
    <row r="59" spans="1:20" x14ac:dyDescent="0.25">
      <c r="A59" s="12" t="s">
        <v>285</v>
      </c>
      <c r="B59" s="1">
        <v>2</v>
      </c>
      <c r="C59" s="13">
        <v>43515</v>
      </c>
      <c r="D59" s="1" t="s">
        <v>220</v>
      </c>
      <c r="E59" t="s">
        <v>33</v>
      </c>
      <c r="F59" s="14" t="str">
        <f>LEFT(Table34[[#This Row],[Account Description ]],7)</f>
        <v>53160 -</v>
      </c>
      <c r="G59" s="1" t="s">
        <v>288</v>
      </c>
      <c r="H59" s="1" t="s">
        <v>49</v>
      </c>
      <c r="I59" s="1" t="s">
        <v>289</v>
      </c>
      <c r="J59" s="1" t="s">
        <v>287</v>
      </c>
      <c r="K59" s="16"/>
      <c r="L59" s="16">
        <v>11600000</v>
      </c>
      <c r="M59" s="17">
        <f>Table34[[#This Row],[Debet]]</f>
        <v>11600000</v>
      </c>
      <c r="T59"/>
    </row>
    <row r="60" spans="1:20" x14ac:dyDescent="0.25">
      <c r="A60" s="12" t="s">
        <v>285</v>
      </c>
      <c r="B60" s="1">
        <v>3</v>
      </c>
      <c r="C60" s="13">
        <v>43515</v>
      </c>
      <c r="D60" s="1" t="s">
        <v>61</v>
      </c>
      <c r="E60">
        <v>51530</v>
      </c>
      <c r="F60" s="14" t="str">
        <f>LEFT(Table34[[#This Row],[Account Description ]],5)</f>
        <v>51530</v>
      </c>
      <c r="G60" s="1" t="s">
        <v>87</v>
      </c>
      <c r="H60" s="1" t="s">
        <v>49</v>
      </c>
      <c r="I60" s="1" t="s">
        <v>290</v>
      </c>
      <c r="J60" s="1" t="s">
        <v>287</v>
      </c>
      <c r="K60" s="16"/>
      <c r="L60" s="16">
        <v>3452790</v>
      </c>
      <c r="M60" s="17">
        <f>Table34[[#This Row],[Debet]]</f>
        <v>3452790</v>
      </c>
      <c r="T60"/>
    </row>
    <row r="61" spans="1:20" x14ac:dyDescent="0.25">
      <c r="A61" s="12" t="s">
        <v>291</v>
      </c>
      <c r="B61" s="1">
        <v>1</v>
      </c>
      <c r="C61" s="13">
        <v>43515</v>
      </c>
      <c r="D61" s="1" t="s">
        <v>54</v>
      </c>
      <c r="E61">
        <v>55161</v>
      </c>
      <c r="F61" s="14" t="str">
        <f>LEFT(Table34[[#This Row],[Account Description ]],5)</f>
        <v>55161</v>
      </c>
      <c r="G61" s="1" t="s">
        <v>55</v>
      </c>
      <c r="H61" s="1" t="s">
        <v>49</v>
      </c>
      <c r="I61" s="1" t="s">
        <v>292</v>
      </c>
      <c r="J61" s="1" t="s">
        <v>57</v>
      </c>
      <c r="K61" s="16"/>
      <c r="L61" s="16">
        <v>9183673</v>
      </c>
      <c r="M61" s="17">
        <f>Table34[[#This Row],[Debet]]</f>
        <v>9183673</v>
      </c>
      <c r="T61"/>
    </row>
    <row r="62" spans="1:20" x14ac:dyDescent="0.25">
      <c r="A62" s="12" t="s">
        <v>291</v>
      </c>
      <c r="B62" s="1">
        <v>2</v>
      </c>
      <c r="C62" s="13">
        <v>43515</v>
      </c>
      <c r="D62" s="1" t="s">
        <v>54</v>
      </c>
      <c r="E62">
        <v>0</v>
      </c>
      <c r="F62" s="14" t="str">
        <f>LEFT(Table34[[#This Row],[Account Description ]],5)</f>
        <v>21112</v>
      </c>
      <c r="G62" s="1" t="s">
        <v>58</v>
      </c>
      <c r="H62" s="1" t="s">
        <v>49</v>
      </c>
      <c r="I62" s="1" t="s">
        <v>293</v>
      </c>
      <c r="J62" s="1" t="s">
        <v>57</v>
      </c>
      <c r="K62" s="16"/>
      <c r="L62" s="16">
        <v>-183673</v>
      </c>
      <c r="M62" s="17">
        <f>Table34[[#This Row],[Debet]]</f>
        <v>-183673</v>
      </c>
      <c r="T62"/>
    </row>
    <row r="63" spans="1:20" x14ac:dyDescent="0.25">
      <c r="A63" s="12" t="s">
        <v>294</v>
      </c>
      <c r="B63" s="1">
        <v>1</v>
      </c>
      <c r="C63" s="13">
        <v>43515</v>
      </c>
      <c r="D63" s="1" t="s">
        <v>91</v>
      </c>
      <c r="E63">
        <v>53100</v>
      </c>
      <c r="F63" s="14" t="str">
        <f>LEFT(Table34[[#This Row],[Account Description ]],5)</f>
        <v>53110</v>
      </c>
      <c r="G63" s="1" t="s">
        <v>92</v>
      </c>
      <c r="H63" s="1" t="s">
        <v>49</v>
      </c>
      <c r="I63" s="1" t="s">
        <v>295</v>
      </c>
      <c r="J63" s="1" t="s">
        <v>167</v>
      </c>
      <c r="K63" s="16"/>
      <c r="L63" s="16">
        <v>6395399</v>
      </c>
      <c r="M63" s="17">
        <f>Table34[[#This Row],[Debet]]</f>
        <v>6395399</v>
      </c>
      <c r="T63"/>
    </row>
    <row r="64" spans="1:20" x14ac:dyDescent="0.25">
      <c r="A64" s="12" t="s">
        <v>296</v>
      </c>
      <c r="B64" s="1">
        <v>1</v>
      </c>
      <c r="C64" s="13">
        <v>43516</v>
      </c>
      <c r="D64" s="1" t="s">
        <v>297</v>
      </c>
      <c r="E64">
        <v>0</v>
      </c>
      <c r="F64" s="14" t="str">
        <f>LEFT(Table34[[#This Row],[Account Description ]],5)</f>
        <v>11530</v>
      </c>
      <c r="G64" s="1" t="s">
        <v>240</v>
      </c>
      <c r="H64" s="1" t="s">
        <v>49</v>
      </c>
      <c r="I64" s="1" t="s">
        <v>298</v>
      </c>
      <c r="J64" s="1" t="s">
        <v>98</v>
      </c>
      <c r="K64" s="16"/>
      <c r="L64" s="16">
        <v>1810</v>
      </c>
      <c r="M64" s="17">
        <f>Table34[[#This Row],[Debet]]</f>
        <v>1810</v>
      </c>
      <c r="T64"/>
    </row>
    <row r="65" spans="1:20" x14ac:dyDescent="0.25">
      <c r="A65" s="12" t="s">
        <v>299</v>
      </c>
      <c r="B65" s="1">
        <v>1</v>
      </c>
      <c r="C65" s="13">
        <v>43517</v>
      </c>
      <c r="D65" s="1" t="s">
        <v>54</v>
      </c>
      <c r="E65">
        <v>55121</v>
      </c>
      <c r="F65" s="14" t="str">
        <f>LEFT(Table34[[#This Row],[Account Description ]],5)</f>
        <v>55121</v>
      </c>
      <c r="G65" s="1" t="s">
        <v>67</v>
      </c>
      <c r="H65" s="1" t="s">
        <v>49</v>
      </c>
      <c r="I65" s="1" t="s">
        <v>300</v>
      </c>
      <c r="J65" s="1" t="s">
        <v>51</v>
      </c>
      <c r="K65" s="16"/>
      <c r="L65" s="16">
        <v>970900</v>
      </c>
      <c r="M65" s="17">
        <f>Table34[[#This Row],[Debet]]</f>
        <v>970900</v>
      </c>
      <c r="T65"/>
    </row>
    <row r="66" spans="1:20" x14ac:dyDescent="0.25">
      <c r="A66" s="12" t="s">
        <v>299</v>
      </c>
      <c r="B66" s="1">
        <v>2</v>
      </c>
      <c r="C66" s="13">
        <v>43517</v>
      </c>
      <c r="D66" s="1" t="s">
        <v>54</v>
      </c>
      <c r="E66">
        <v>55131</v>
      </c>
      <c r="F66" s="14" t="str">
        <f>LEFT(Table34[[#This Row],[Account Description ]],6)</f>
        <v xml:space="preserve">55131 </v>
      </c>
      <c r="G66" s="1" t="s">
        <v>113</v>
      </c>
      <c r="H66" s="1" t="s">
        <v>49</v>
      </c>
      <c r="I66" s="1" t="s">
        <v>301</v>
      </c>
      <c r="J66" s="1" t="s">
        <v>51</v>
      </c>
      <c r="K66" s="16"/>
      <c r="L66" s="16">
        <v>891700</v>
      </c>
      <c r="M66" s="17">
        <f>Table34[[#This Row],[Debet]]</f>
        <v>891700</v>
      </c>
      <c r="T66"/>
    </row>
    <row r="67" spans="1:20" x14ac:dyDescent="0.25">
      <c r="A67" s="12" t="s">
        <v>299</v>
      </c>
      <c r="B67" s="1">
        <v>3</v>
      </c>
      <c r="C67" s="13">
        <v>43517</v>
      </c>
      <c r="D67" s="1" t="s">
        <v>54</v>
      </c>
      <c r="E67">
        <v>55132</v>
      </c>
      <c r="F67" s="14" t="str">
        <f>LEFT(Table34[[#This Row],[Account Description ]],6)</f>
        <v xml:space="preserve">55132 </v>
      </c>
      <c r="G67" s="1" t="s">
        <v>302</v>
      </c>
      <c r="H67" s="1" t="s">
        <v>49</v>
      </c>
      <c r="I67" s="1" t="s">
        <v>303</v>
      </c>
      <c r="J67" s="1" t="s">
        <v>51</v>
      </c>
      <c r="K67" s="16"/>
      <c r="L67" s="16">
        <v>60500</v>
      </c>
      <c r="M67" s="17">
        <f>Table34[[#This Row],[Debet]]</f>
        <v>60500</v>
      </c>
      <c r="T67"/>
    </row>
    <row r="68" spans="1:20" x14ac:dyDescent="0.25">
      <c r="A68" s="12" t="s">
        <v>299</v>
      </c>
      <c r="B68" s="1">
        <v>4</v>
      </c>
      <c r="C68" s="13">
        <v>43517</v>
      </c>
      <c r="D68" s="1" t="s">
        <v>54</v>
      </c>
      <c r="E68">
        <v>55133</v>
      </c>
      <c r="F68" s="14" t="str">
        <f>LEFT(Table34[[#This Row],[Account Description ]],6)</f>
        <v xml:space="preserve">55133 </v>
      </c>
      <c r="G68" s="1" t="s">
        <v>115</v>
      </c>
      <c r="H68" s="1" t="s">
        <v>49</v>
      </c>
      <c r="I68" s="1" t="s">
        <v>304</v>
      </c>
      <c r="J68" s="1" t="s">
        <v>51</v>
      </c>
      <c r="K68" s="16"/>
      <c r="L68" s="16">
        <v>1600000</v>
      </c>
      <c r="M68" s="17">
        <f>Table34[[#This Row],[Debet]]</f>
        <v>1600000</v>
      </c>
      <c r="T68"/>
    </row>
    <row r="69" spans="1:20" x14ac:dyDescent="0.25">
      <c r="A69" s="12" t="s">
        <v>299</v>
      </c>
      <c r="B69" s="1">
        <v>5</v>
      </c>
      <c r="C69" s="13">
        <v>43517</v>
      </c>
      <c r="D69" s="1" t="s">
        <v>54</v>
      </c>
      <c r="E69">
        <v>52000</v>
      </c>
      <c r="F69" s="14" t="str">
        <f>LEFT(Table34[[#This Row],[Account Description ]],5)</f>
        <v>52120</v>
      </c>
      <c r="G69" s="1" t="s">
        <v>121</v>
      </c>
      <c r="H69" s="1" t="s">
        <v>49</v>
      </c>
      <c r="I69" s="1" t="s">
        <v>305</v>
      </c>
      <c r="J69" s="1" t="s">
        <v>51</v>
      </c>
      <c r="K69" s="16"/>
      <c r="L69" s="16">
        <v>3000000</v>
      </c>
      <c r="M69" s="17">
        <f>Table34[[#This Row],[Debet]]</f>
        <v>3000000</v>
      </c>
      <c r="T69"/>
    </row>
    <row r="70" spans="1:20" x14ac:dyDescent="0.25">
      <c r="A70" s="12" t="s">
        <v>299</v>
      </c>
      <c r="B70" s="1">
        <v>6</v>
      </c>
      <c r="C70" s="13">
        <v>43517</v>
      </c>
      <c r="D70" s="1" t="s">
        <v>54</v>
      </c>
      <c r="E70">
        <v>55133</v>
      </c>
      <c r="F70" s="14" t="str">
        <f>LEFT(Table34[[#This Row],[Account Description ]],6)</f>
        <v xml:space="preserve">55133 </v>
      </c>
      <c r="G70" s="1" t="s">
        <v>115</v>
      </c>
      <c r="H70" s="1" t="s">
        <v>49</v>
      </c>
      <c r="I70" s="1" t="s">
        <v>306</v>
      </c>
      <c r="J70" s="1" t="s">
        <v>51</v>
      </c>
      <c r="K70" s="16"/>
      <c r="L70" s="16">
        <v>46000</v>
      </c>
      <c r="M70" s="17">
        <f>Table34[[#This Row],[Debet]]</f>
        <v>46000</v>
      </c>
      <c r="T70"/>
    </row>
    <row r="71" spans="1:20" x14ac:dyDescent="0.25">
      <c r="A71" s="12" t="s">
        <v>299</v>
      </c>
      <c r="B71" s="1">
        <v>7</v>
      </c>
      <c r="C71" s="13">
        <v>43517</v>
      </c>
      <c r="D71" s="1" t="s">
        <v>54</v>
      </c>
      <c r="E71">
        <v>53150</v>
      </c>
      <c r="F71" s="14" t="str">
        <f>LEFT(Table34[[#This Row],[Account Description ]],5)</f>
        <v>53150</v>
      </c>
      <c r="G71" s="1" t="s">
        <v>124</v>
      </c>
      <c r="H71" s="1" t="s">
        <v>49</v>
      </c>
      <c r="I71" s="1" t="s">
        <v>307</v>
      </c>
      <c r="J71" s="1" t="s">
        <v>51</v>
      </c>
      <c r="K71" s="16"/>
      <c r="L71" s="16">
        <v>717500</v>
      </c>
      <c r="M71" s="17">
        <f>Table34[[#This Row],[Debet]]</f>
        <v>717500</v>
      </c>
      <c r="T71"/>
    </row>
    <row r="72" spans="1:20" x14ac:dyDescent="0.25">
      <c r="A72" s="12" t="s">
        <v>308</v>
      </c>
      <c r="B72" s="1">
        <v>1</v>
      </c>
      <c r="C72" s="13">
        <v>43517</v>
      </c>
      <c r="D72" s="1" t="s">
        <v>91</v>
      </c>
      <c r="E72">
        <v>53100</v>
      </c>
      <c r="F72" s="14" t="str">
        <f>LEFT(Table34[[#This Row],[Account Description ]],5)</f>
        <v>53140</v>
      </c>
      <c r="G72" s="1" t="s">
        <v>96</v>
      </c>
      <c r="H72" s="1" t="s">
        <v>49</v>
      </c>
      <c r="I72" s="1" t="s">
        <v>309</v>
      </c>
      <c r="J72" s="1" t="s">
        <v>167</v>
      </c>
      <c r="K72" s="16"/>
      <c r="L72" s="16">
        <v>1250000</v>
      </c>
      <c r="M72" s="17">
        <f>Table34[[#This Row],[Debet]]</f>
        <v>1250000</v>
      </c>
      <c r="T72"/>
    </row>
    <row r="73" spans="1:20" x14ac:dyDescent="0.25">
      <c r="A73" s="12" t="s">
        <v>308</v>
      </c>
      <c r="B73" s="1">
        <v>2</v>
      </c>
      <c r="C73" s="13">
        <v>43517</v>
      </c>
      <c r="D73" s="1" t="s">
        <v>91</v>
      </c>
      <c r="E73">
        <v>53100</v>
      </c>
      <c r="F73" s="14" t="str">
        <f>LEFT(Table34[[#This Row],[Account Description ]],5)</f>
        <v>53120</v>
      </c>
      <c r="G73" s="1" t="s">
        <v>101</v>
      </c>
      <c r="H73" s="1" t="s">
        <v>49</v>
      </c>
      <c r="I73" s="1" t="s">
        <v>310</v>
      </c>
      <c r="J73" s="1" t="s">
        <v>167</v>
      </c>
      <c r="K73" s="16"/>
      <c r="L73" s="16">
        <v>600000</v>
      </c>
      <c r="M73" s="17">
        <f>Table34[[#This Row],[Debet]]</f>
        <v>600000</v>
      </c>
      <c r="T73"/>
    </row>
    <row r="74" spans="1:20" x14ac:dyDescent="0.25">
      <c r="A74" s="12" t="s">
        <v>308</v>
      </c>
      <c r="B74" s="1">
        <v>3</v>
      </c>
      <c r="C74" s="13">
        <v>43517</v>
      </c>
      <c r="D74" s="1" t="s">
        <v>91</v>
      </c>
      <c r="E74">
        <v>53100</v>
      </c>
      <c r="F74" s="14" t="str">
        <f>LEFT(Table34[[#This Row],[Account Description ]],5)</f>
        <v>53130</v>
      </c>
      <c r="G74" s="1" t="s">
        <v>99</v>
      </c>
      <c r="H74" s="1" t="s">
        <v>49</v>
      </c>
      <c r="I74" s="1" t="s">
        <v>311</v>
      </c>
      <c r="J74" s="1" t="s">
        <v>167</v>
      </c>
      <c r="K74" s="16"/>
      <c r="L74" s="16">
        <v>500000</v>
      </c>
      <c r="M74" s="17">
        <f>Table34[[#This Row],[Debet]]</f>
        <v>500000</v>
      </c>
      <c r="T74"/>
    </row>
    <row r="75" spans="1:20" x14ac:dyDescent="0.25">
      <c r="A75" s="12" t="s">
        <v>312</v>
      </c>
      <c r="B75" s="1">
        <v>1</v>
      </c>
      <c r="C75" s="13">
        <v>43517</v>
      </c>
      <c r="D75" s="1" t="s">
        <v>91</v>
      </c>
      <c r="E75">
        <v>53100</v>
      </c>
      <c r="F75" s="14" t="str">
        <f>LEFT(Table34[[#This Row],[Account Description ]],5)</f>
        <v>53140</v>
      </c>
      <c r="G75" s="1" t="s">
        <v>96</v>
      </c>
      <c r="H75" s="1" t="s">
        <v>49</v>
      </c>
      <c r="I75" s="1" t="s">
        <v>313</v>
      </c>
      <c r="J75" s="1" t="s">
        <v>132</v>
      </c>
      <c r="K75" s="16"/>
      <c r="L75" s="16">
        <v>1500000</v>
      </c>
      <c r="M75" s="17">
        <f>Table34[[#This Row],[Debet]]</f>
        <v>1500000</v>
      </c>
      <c r="T75"/>
    </row>
    <row r="76" spans="1:20" x14ac:dyDescent="0.25">
      <c r="A76" s="12" t="s">
        <v>312</v>
      </c>
      <c r="B76" s="1">
        <v>2</v>
      </c>
      <c r="C76" s="13">
        <v>43517</v>
      </c>
      <c r="D76" s="1" t="s">
        <v>91</v>
      </c>
      <c r="E76">
        <v>53100</v>
      </c>
      <c r="F76" s="14" t="str">
        <f>LEFT(Table34[[#This Row],[Account Description ]],5)</f>
        <v>53130</v>
      </c>
      <c r="G76" s="1" t="s">
        <v>99</v>
      </c>
      <c r="H76" s="1" t="s">
        <v>49</v>
      </c>
      <c r="I76" s="1" t="s">
        <v>314</v>
      </c>
      <c r="J76" s="1" t="s">
        <v>132</v>
      </c>
      <c r="K76" s="16"/>
      <c r="L76" s="16">
        <v>500000</v>
      </c>
      <c r="M76" s="17">
        <f>Table34[[#This Row],[Debet]]</f>
        <v>500000</v>
      </c>
      <c r="T76"/>
    </row>
    <row r="77" spans="1:20" x14ac:dyDescent="0.25">
      <c r="A77" s="12" t="s">
        <v>315</v>
      </c>
      <c r="B77" s="1">
        <v>1</v>
      </c>
      <c r="C77" s="13">
        <v>43517</v>
      </c>
      <c r="D77" s="1" t="s">
        <v>91</v>
      </c>
      <c r="E77">
        <v>53100</v>
      </c>
      <c r="F77" s="14" t="str">
        <f>LEFT(Table34[[#This Row],[Account Description ]],5)</f>
        <v>53140</v>
      </c>
      <c r="G77" s="1" t="s">
        <v>96</v>
      </c>
      <c r="H77" s="1" t="s">
        <v>49</v>
      </c>
      <c r="I77" s="1" t="s">
        <v>316</v>
      </c>
      <c r="J77" s="1" t="s">
        <v>98</v>
      </c>
      <c r="K77" s="16"/>
      <c r="L77" s="16">
        <v>1750000</v>
      </c>
      <c r="M77" s="17">
        <f>Table34[[#This Row],[Debet]]</f>
        <v>1750000</v>
      </c>
      <c r="T77"/>
    </row>
    <row r="78" spans="1:20" x14ac:dyDescent="0.25">
      <c r="A78" s="12" t="s">
        <v>315</v>
      </c>
      <c r="B78" s="1">
        <v>2</v>
      </c>
      <c r="C78" s="13">
        <v>43517</v>
      </c>
      <c r="D78" s="1" t="s">
        <v>91</v>
      </c>
      <c r="E78">
        <v>53100</v>
      </c>
      <c r="F78" s="14" t="str">
        <f>LEFT(Table34[[#This Row],[Account Description ]],5)</f>
        <v>53120</v>
      </c>
      <c r="G78" s="1" t="s">
        <v>101</v>
      </c>
      <c r="H78" s="1" t="s">
        <v>49</v>
      </c>
      <c r="I78" s="1" t="s">
        <v>317</v>
      </c>
      <c r="J78" s="1" t="s">
        <v>98</v>
      </c>
      <c r="K78" s="16"/>
      <c r="L78" s="16">
        <v>1280000</v>
      </c>
      <c r="M78" s="17">
        <f>Table34[[#This Row],[Debet]]</f>
        <v>1280000</v>
      </c>
      <c r="T78"/>
    </row>
    <row r="79" spans="1:20" x14ac:dyDescent="0.25">
      <c r="A79" s="12" t="s">
        <v>315</v>
      </c>
      <c r="B79" s="1">
        <v>3</v>
      </c>
      <c r="C79" s="13">
        <v>43517</v>
      </c>
      <c r="D79" s="1" t="s">
        <v>91</v>
      </c>
      <c r="E79">
        <v>53100</v>
      </c>
      <c r="F79" s="14" t="str">
        <f>LEFT(Table34[[#This Row],[Account Description ]],5)</f>
        <v>53130</v>
      </c>
      <c r="G79" s="1" t="s">
        <v>99</v>
      </c>
      <c r="H79" s="1" t="s">
        <v>49</v>
      </c>
      <c r="I79" s="1" t="s">
        <v>318</v>
      </c>
      <c r="J79" s="1" t="s">
        <v>98</v>
      </c>
      <c r="K79" s="15"/>
      <c r="L79" s="15">
        <v>500000</v>
      </c>
      <c r="M79" s="17">
        <f>Table34[[#This Row],[Debet]]</f>
        <v>500000</v>
      </c>
      <c r="T79"/>
    </row>
    <row r="80" spans="1:20" x14ac:dyDescent="0.25">
      <c r="A80" s="12" t="s">
        <v>319</v>
      </c>
      <c r="B80" s="1">
        <v>1</v>
      </c>
      <c r="C80" s="13">
        <v>43517</v>
      </c>
      <c r="D80" s="1" t="s">
        <v>91</v>
      </c>
      <c r="E80">
        <v>53100</v>
      </c>
      <c r="F80" s="14" t="str">
        <f>LEFT(Table34[[#This Row],[Account Description ]],5)</f>
        <v>53140</v>
      </c>
      <c r="G80" s="1" t="s">
        <v>96</v>
      </c>
      <c r="H80" s="1" t="s">
        <v>49</v>
      </c>
      <c r="I80" s="1" t="s">
        <v>320</v>
      </c>
      <c r="J80" s="1" t="s">
        <v>171</v>
      </c>
      <c r="K80" s="16"/>
      <c r="L80" s="16">
        <v>1250000</v>
      </c>
      <c r="M80" s="17">
        <f>Table34[[#This Row],[Debet]]</f>
        <v>1250000</v>
      </c>
      <c r="T80"/>
    </row>
    <row r="81" spans="1:20" x14ac:dyDescent="0.25">
      <c r="A81" s="12" t="s">
        <v>319</v>
      </c>
      <c r="B81" s="1">
        <v>2</v>
      </c>
      <c r="C81" s="13">
        <v>43517</v>
      </c>
      <c r="D81" s="1" t="s">
        <v>91</v>
      </c>
      <c r="E81">
        <v>53100</v>
      </c>
      <c r="F81" s="14" t="str">
        <f>LEFT(Table34[[#This Row],[Account Description ]],5)</f>
        <v>53120</v>
      </c>
      <c r="G81" s="1" t="s">
        <v>101</v>
      </c>
      <c r="H81" s="1" t="s">
        <v>49</v>
      </c>
      <c r="I81" s="1" t="s">
        <v>321</v>
      </c>
      <c r="J81" s="1" t="s">
        <v>171</v>
      </c>
      <c r="K81" s="16"/>
      <c r="L81" s="24">
        <v>600000</v>
      </c>
      <c r="M81" s="17">
        <f>Table34[[#This Row],[Debet]]</f>
        <v>600000</v>
      </c>
      <c r="T81"/>
    </row>
    <row r="82" spans="1:20" x14ac:dyDescent="0.25">
      <c r="A82" s="12" t="s">
        <v>319</v>
      </c>
      <c r="B82" s="1">
        <v>3</v>
      </c>
      <c r="C82" s="13">
        <v>43517</v>
      </c>
      <c r="D82" s="1" t="s">
        <v>91</v>
      </c>
      <c r="E82">
        <v>53100</v>
      </c>
      <c r="F82" s="14" t="str">
        <f>LEFT(Table34[[#This Row],[Account Description ]],5)</f>
        <v>53130</v>
      </c>
      <c r="G82" s="1" t="s">
        <v>99</v>
      </c>
      <c r="H82" s="1" t="s">
        <v>49</v>
      </c>
      <c r="I82" s="1" t="s">
        <v>322</v>
      </c>
      <c r="J82" s="1" t="s">
        <v>171</v>
      </c>
      <c r="K82" s="16"/>
      <c r="L82" s="16">
        <v>500000</v>
      </c>
      <c r="M82" s="17">
        <f>Table34[[#This Row],[Debet]]</f>
        <v>500000</v>
      </c>
      <c r="T82"/>
    </row>
    <row r="83" spans="1:20" x14ac:dyDescent="0.25">
      <c r="A83" s="12" t="s">
        <v>323</v>
      </c>
      <c r="B83" s="1">
        <v>1</v>
      </c>
      <c r="C83" s="13">
        <v>43522</v>
      </c>
      <c r="D83" s="1" t="s">
        <v>54</v>
      </c>
      <c r="E83">
        <v>0</v>
      </c>
      <c r="F83" s="14" t="str">
        <f>LEFT(Table34[[#This Row],[Account Description ]],5)</f>
        <v>11530</v>
      </c>
      <c r="G83" s="1" t="s">
        <v>240</v>
      </c>
      <c r="H83" s="1" t="s">
        <v>49</v>
      </c>
      <c r="I83" s="1" t="s">
        <v>324</v>
      </c>
      <c r="J83" s="1" t="s">
        <v>51</v>
      </c>
      <c r="K83" s="16"/>
      <c r="L83" s="16">
        <v>7650000</v>
      </c>
      <c r="M83" s="17">
        <f>Table34[[#This Row],[Debet]]</f>
        <v>7650000</v>
      </c>
      <c r="T83"/>
    </row>
    <row r="84" spans="1:20" x14ac:dyDescent="0.25">
      <c r="A84" s="12" t="s">
        <v>323</v>
      </c>
      <c r="B84" s="1">
        <v>2</v>
      </c>
      <c r="C84" s="13">
        <v>43522</v>
      </c>
      <c r="D84" s="1" t="s">
        <v>54</v>
      </c>
      <c r="E84">
        <v>55131</v>
      </c>
      <c r="F84" s="14" t="str">
        <f>LEFT(Table34[[#This Row],[Account Description ]],6)</f>
        <v xml:space="preserve">55131 </v>
      </c>
      <c r="G84" s="1" t="s">
        <v>113</v>
      </c>
      <c r="H84" s="1" t="s">
        <v>49</v>
      </c>
      <c r="I84" s="1" t="s">
        <v>325</v>
      </c>
      <c r="J84" s="1" t="s">
        <v>51</v>
      </c>
      <c r="K84" s="16"/>
      <c r="L84" s="16">
        <v>2930200</v>
      </c>
      <c r="M84" s="17">
        <f>Table34[[#This Row],[Debet]]</f>
        <v>2930200</v>
      </c>
      <c r="T84"/>
    </row>
    <row r="85" spans="1:20" x14ac:dyDescent="0.25">
      <c r="A85" s="12" t="s">
        <v>323</v>
      </c>
      <c r="B85" s="1">
        <v>3</v>
      </c>
      <c r="C85" s="13">
        <v>43522</v>
      </c>
      <c r="D85" s="1" t="s">
        <v>54</v>
      </c>
      <c r="E85">
        <v>55131</v>
      </c>
      <c r="F85" s="14" t="str">
        <f>LEFT(Table34[[#This Row],[Account Description ]],6)</f>
        <v xml:space="preserve">55131 </v>
      </c>
      <c r="G85" s="1" t="s">
        <v>113</v>
      </c>
      <c r="H85" s="1" t="s">
        <v>49</v>
      </c>
      <c r="I85" s="1" t="s">
        <v>326</v>
      </c>
      <c r="J85" s="1" t="s">
        <v>51</v>
      </c>
      <c r="K85" s="16"/>
      <c r="L85" s="16">
        <v>430000</v>
      </c>
      <c r="M85" s="17">
        <f>Table34[[#This Row],[Debet]]</f>
        <v>430000</v>
      </c>
      <c r="T85"/>
    </row>
    <row r="86" spans="1:20" x14ac:dyDescent="0.25">
      <c r="A86" s="12" t="s">
        <v>323</v>
      </c>
      <c r="B86" s="1">
        <v>4</v>
      </c>
      <c r="C86" s="13">
        <v>43522</v>
      </c>
      <c r="D86" s="1" t="s">
        <v>54</v>
      </c>
      <c r="E86">
        <v>55131</v>
      </c>
      <c r="F86" s="14" t="str">
        <f>LEFT(Table34[[#This Row],[Account Description ]],6)</f>
        <v xml:space="preserve">55131 </v>
      </c>
      <c r="G86" s="1" t="s">
        <v>113</v>
      </c>
      <c r="H86" s="1" t="s">
        <v>49</v>
      </c>
      <c r="I86" s="1" t="s">
        <v>327</v>
      </c>
      <c r="J86" s="1" t="s">
        <v>51</v>
      </c>
      <c r="K86" s="16"/>
      <c r="L86" s="16">
        <v>346430</v>
      </c>
      <c r="M86" s="17">
        <f>Table34[[#This Row],[Debet]]</f>
        <v>346430</v>
      </c>
      <c r="T86"/>
    </row>
    <row r="87" spans="1:20" x14ac:dyDescent="0.25">
      <c r="A87" s="12" t="s">
        <v>323</v>
      </c>
      <c r="B87" s="1">
        <v>5</v>
      </c>
      <c r="C87" s="13">
        <v>43522</v>
      </c>
      <c r="D87" s="1" t="s">
        <v>54</v>
      </c>
      <c r="E87">
        <v>55131</v>
      </c>
      <c r="F87" s="14" t="str">
        <f>LEFT(Table34[[#This Row],[Account Description ]],6)</f>
        <v xml:space="preserve">55131 </v>
      </c>
      <c r="G87" s="1" t="s">
        <v>113</v>
      </c>
      <c r="H87" s="1" t="s">
        <v>49</v>
      </c>
      <c r="I87" s="1" t="s">
        <v>328</v>
      </c>
      <c r="J87" s="1" t="s">
        <v>51</v>
      </c>
      <c r="K87" s="16"/>
      <c r="L87" s="16">
        <v>204000</v>
      </c>
      <c r="M87" s="17">
        <f>Table34[[#This Row],[Debet]]</f>
        <v>204000</v>
      </c>
      <c r="T87"/>
    </row>
    <row r="88" spans="1:20" x14ac:dyDescent="0.25">
      <c r="A88" s="12" t="s">
        <v>323</v>
      </c>
      <c r="B88" s="1">
        <v>6</v>
      </c>
      <c r="C88" s="13">
        <v>43522</v>
      </c>
      <c r="D88" s="1" t="s">
        <v>54</v>
      </c>
      <c r="E88">
        <v>55131</v>
      </c>
      <c r="F88" s="14" t="str">
        <f>LEFT(Table34[[#This Row],[Account Description ]],6)</f>
        <v xml:space="preserve">55131 </v>
      </c>
      <c r="G88" s="1" t="s">
        <v>113</v>
      </c>
      <c r="H88" s="1" t="s">
        <v>49</v>
      </c>
      <c r="I88" s="1" t="s">
        <v>329</v>
      </c>
      <c r="J88" s="1" t="s">
        <v>51</v>
      </c>
      <c r="K88" s="16"/>
      <c r="L88" s="16">
        <v>18500</v>
      </c>
      <c r="M88" s="17">
        <f>Table34[[#This Row],[Debet]]</f>
        <v>18500</v>
      </c>
      <c r="T88"/>
    </row>
    <row r="89" spans="1:20" x14ac:dyDescent="0.25">
      <c r="A89" s="12" t="s">
        <v>323</v>
      </c>
      <c r="B89" s="1">
        <v>7</v>
      </c>
      <c r="C89" s="13">
        <v>43522</v>
      </c>
      <c r="D89" s="1" t="s">
        <v>54</v>
      </c>
      <c r="E89">
        <v>55131</v>
      </c>
      <c r="F89" s="14" t="str">
        <f>LEFT(Table34[[#This Row],[Account Description ]],6)</f>
        <v xml:space="preserve">55131 </v>
      </c>
      <c r="G89" s="1" t="s">
        <v>113</v>
      </c>
      <c r="H89" s="1" t="s">
        <v>49</v>
      </c>
      <c r="I89" s="1" t="s">
        <v>330</v>
      </c>
      <c r="J89" s="1" t="s">
        <v>51</v>
      </c>
      <c r="K89" s="16"/>
      <c r="L89" s="16">
        <v>25000</v>
      </c>
      <c r="M89" s="17">
        <f>Table34[[#This Row],[Debet]]</f>
        <v>25000</v>
      </c>
      <c r="T89"/>
    </row>
    <row r="90" spans="1:20" x14ac:dyDescent="0.25">
      <c r="A90" s="12" t="s">
        <v>323</v>
      </c>
      <c r="B90" s="1">
        <v>8</v>
      </c>
      <c r="C90" s="13">
        <v>43522</v>
      </c>
      <c r="D90" s="1" t="s">
        <v>54</v>
      </c>
      <c r="E90">
        <v>55131</v>
      </c>
      <c r="F90" s="14" t="str">
        <f>LEFT(Table34[[#This Row],[Account Description ]],6)</f>
        <v xml:space="preserve">55131 </v>
      </c>
      <c r="G90" s="1" t="s">
        <v>113</v>
      </c>
      <c r="H90" s="1" t="s">
        <v>49</v>
      </c>
      <c r="I90" s="1" t="s">
        <v>331</v>
      </c>
      <c r="J90" s="1" t="s">
        <v>51</v>
      </c>
      <c r="K90" s="16"/>
      <c r="L90" s="16">
        <v>440000</v>
      </c>
      <c r="M90" s="17">
        <f>Table34[[#This Row],[Debet]]</f>
        <v>440000</v>
      </c>
      <c r="T90"/>
    </row>
    <row r="91" spans="1:20" x14ac:dyDescent="0.25">
      <c r="A91" s="12" t="s">
        <v>323</v>
      </c>
      <c r="B91" s="1">
        <v>9</v>
      </c>
      <c r="C91" s="13">
        <v>43522</v>
      </c>
      <c r="D91" s="1" t="s">
        <v>54</v>
      </c>
      <c r="E91">
        <v>55131</v>
      </c>
      <c r="F91" s="14" t="str">
        <f>LEFT(Table34[[#This Row],[Account Description ]],6)</f>
        <v xml:space="preserve">55131 </v>
      </c>
      <c r="G91" s="1" t="s">
        <v>113</v>
      </c>
      <c r="H91" s="1" t="s">
        <v>49</v>
      </c>
      <c r="I91" s="1" t="s">
        <v>332</v>
      </c>
      <c r="J91" s="1" t="s">
        <v>51</v>
      </c>
      <c r="K91" s="16"/>
      <c r="L91" s="16">
        <v>30000</v>
      </c>
      <c r="M91" s="17">
        <f>Table34[[#This Row],[Debet]]</f>
        <v>30000</v>
      </c>
      <c r="T91"/>
    </row>
    <row r="92" spans="1:20" x14ac:dyDescent="0.25">
      <c r="A92" s="12" t="s">
        <v>333</v>
      </c>
      <c r="B92" s="1">
        <v>1</v>
      </c>
      <c r="C92" s="13">
        <v>43522</v>
      </c>
      <c r="D92" s="1" t="s">
        <v>91</v>
      </c>
      <c r="E92">
        <v>55141</v>
      </c>
      <c r="F92" s="14" t="str">
        <f>LEFT(Table34[[#This Row],[Account Description ]],7)</f>
        <v>55141 -</v>
      </c>
      <c r="G92" s="1" t="s">
        <v>334</v>
      </c>
      <c r="H92" s="1" t="s">
        <v>49</v>
      </c>
      <c r="I92" s="1" t="s">
        <v>335</v>
      </c>
      <c r="J92" s="1" t="s">
        <v>336</v>
      </c>
      <c r="K92" s="16"/>
      <c r="L92" s="16">
        <v>1625000</v>
      </c>
      <c r="M92" s="17">
        <f>Table34[[#This Row],[Debet]]</f>
        <v>1625000</v>
      </c>
      <c r="T92"/>
    </row>
    <row r="93" spans="1:20" x14ac:dyDescent="0.25">
      <c r="A93" s="12" t="s">
        <v>337</v>
      </c>
      <c r="B93" s="1">
        <v>1</v>
      </c>
      <c r="C93" s="13">
        <v>43522</v>
      </c>
      <c r="D93" s="1" t="s">
        <v>91</v>
      </c>
      <c r="E93">
        <v>53100</v>
      </c>
      <c r="F93" s="14" t="str">
        <f>LEFT(Table34[[#This Row],[Account Description ]],5)</f>
        <v>53120</v>
      </c>
      <c r="G93" s="1" t="s">
        <v>101</v>
      </c>
      <c r="H93" s="1" t="s">
        <v>49</v>
      </c>
      <c r="I93" s="1" t="s">
        <v>338</v>
      </c>
      <c r="J93" s="1" t="s">
        <v>98</v>
      </c>
      <c r="K93" s="16"/>
      <c r="L93" s="16">
        <v>3195521</v>
      </c>
      <c r="M93" s="17">
        <f>Table34[[#This Row],[Debet]]</f>
        <v>3195521</v>
      </c>
      <c r="T93"/>
    </row>
    <row r="94" spans="1:20" x14ac:dyDescent="0.25">
      <c r="A94" s="12" t="s">
        <v>337</v>
      </c>
      <c r="B94" s="1">
        <v>2</v>
      </c>
      <c r="C94" s="13">
        <v>43522</v>
      </c>
      <c r="D94" s="1" t="s">
        <v>91</v>
      </c>
      <c r="E94">
        <v>53100</v>
      </c>
      <c r="F94" s="14" t="str">
        <f>LEFT(Table34[[#This Row],[Account Description ]],5)</f>
        <v>53110</v>
      </c>
      <c r="G94" s="1" t="s">
        <v>92</v>
      </c>
      <c r="H94" s="1" t="s">
        <v>49</v>
      </c>
      <c r="I94" s="1" t="s">
        <v>339</v>
      </c>
      <c r="J94" s="1" t="s">
        <v>98</v>
      </c>
      <c r="K94" s="16"/>
      <c r="L94" s="15">
        <v>3354000</v>
      </c>
      <c r="M94" s="18">
        <f>Table34[[#This Row],[Debet]]</f>
        <v>3354000</v>
      </c>
      <c r="T94"/>
    </row>
    <row r="95" spans="1:20" x14ac:dyDescent="0.25">
      <c r="A95" s="12" t="s">
        <v>340</v>
      </c>
      <c r="B95" s="1">
        <v>1</v>
      </c>
      <c r="C95" s="13">
        <v>43522</v>
      </c>
      <c r="D95" s="1"/>
      <c r="E95">
        <v>0</v>
      </c>
      <c r="F95" s="14" t="str">
        <f>LEFT(Table34[[#This Row],[Account Description ]],7)</f>
        <v>11211 -</v>
      </c>
      <c r="G95" s="1" t="s">
        <v>158</v>
      </c>
      <c r="H95" s="1" t="s">
        <v>130</v>
      </c>
      <c r="I95" s="1" t="s">
        <v>341</v>
      </c>
      <c r="J95" s="1" t="s">
        <v>160</v>
      </c>
      <c r="K95" s="16"/>
      <c r="L95" s="16">
        <v>56500</v>
      </c>
      <c r="M95" s="17">
        <f>Table34[[#This Row],[Debet]]</f>
        <v>56500</v>
      </c>
      <c r="T95"/>
    </row>
    <row r="96" spans="1:20" x14ac:dyDescent="0.25">
      <c r="A96" s="12" t="s">
        <v>342</v>
      </c>
      <c r="B96" s="1">
        <v>1</v>
      </c>
      <c r="C96" s="13">
        <v>43522</v>
      </c>
      <c r="D96" s="1" t="s">
        <v>61</v>
      </c>
      <c r="E96">
        <v>52000</v>
      </c>
      <c r="F96" s="14" t="str">
        <f>LEFT(Table34[[#This Row],[Account Description ]],5)</f>
        <v>52110</v>
      </c>
      <c r="G96" s="1" t="s">
        <v>165</v>
      </c>
      <c r="H96" s="1" t="s">
        <v>49</v>
      </c>
      <c r="I96" s="1" t="s">
        <v>343</v>
      </c>
      <c r="J96" s="1" t="s">
        <v>167</v>
      </c>
      <c r="K96" s="16"/>
      <c r="L96" s="16">
        <v>36950660</v>
      </c>
      <c r="M96" s="17">
        <f>Table34[[#This Row],[Debet]]</f>
        <v>36950660</v>
      </c>
      <c r="T96"/>
    </row>
    <row r="97" spans="1:20" x14ac:dyDescent="0.25">
      <c r="A97" s="12" t="s">
        <v>342</v>
      </c>
      <c r="B97" s="1">
        <v>2</v>
      </c>
      <c r="C97" s="13">
        <v>43522</v>
      </c>
      <c r="D97" s="1" t="s">
        <v>61</v>
      </c>
      <c r="E97">
        <v>0</v>
      </c>
      <c r="F97" s="14" t="str">
        <f>LEFT(Table34[[#This Row],[Account Description ]],5)</f>
        <v>21111</v>
      </c>
      <c r="G97" s="1" t="s">
        <v>76</v>
      </c>
      <c r="H97" s="1" t="s">
        <v>49</v>
      </c>
      <c r="I97" s="1" t="s">
        <v>344</v>
      </c>
      <c r="J97" s="1" t="s">
        <v>167</v>
      </c>
      <c r="K97" s="16"/>
      <c r="L97" s="16">
        <f>-(L96*2.5%)</f>
        <v>-923766.5</v>
      </c>
      <c r="M97" s="17">
        <f>Table34[[#This Row],[Debet]]</f>
        <v>-923766.5</v>
      </c>
      <c r="T97"/>
    </row>
    <row r="98" spans="1:20" x14ac:dyDescent="0.25">
      <c r="A98" s="12" t="s">
        <v>345</v>
      </c>
      <c r="B98" s="1">
        <v>1</v>
      </c>
      <c r="C98" s="13">
        <v>43522</v>
      </c>
      <c r="D98" s="1"/>
      <c r="E98">
        <v>0</v>
      </c>
      <c r="F98" s="14" t="str">
        <f>LEFT(Table34[[#This Row],[Account Description ]],5)</f>
        <v>11251</v>
      </c>
      <c r="G98" s="1" t="s">
        <v>52</v>
      </c>
      <c r="H98" s="1" t="s">
        <v>49</v>
      </c>
      <c r="I98" s="1" t="s">
        <v>346</v>
      </c>
      <c r="J98" s="1" t="s">
        <v>160</v>
      </c>
      <c r="K98" s="16"/>
      <c r="L98" s="16">
        <v>790435000</v>
      </c>
      <c r="M98" s="17">
        <f>Table34[[#This Row],[Debet]]</f>
        <v>790435000</v>
      </c>
      <c r="T98"/>
    </row>
    <row r="99" spans="1:20" x14ac:dyDescent="0.25">
      <c r="A99" s="12" t="s">
        <v>347</v>
      </c>
      <c r="B99" s="1">
        <v>1</v>
      </c>
      <c r="C99" s="13">
        <v>43522</v>
      </c>
      <c r="D99" s="1" t="s">
        <v>61</v>
      </c>
      <c r="E99">
        <v>51111</v>
      </c>
      <c r="F99" s="14" t="str">
        <f>LEFT(Table34[[#This Row],[Account Description ]],5)</f>
        <v>51111</v>
      </c>
      <c r="G99" s="1" t="s">
        <v>180</v>
      </c>
      <c r="H99" s="1" t="s">
        <v>49</v>
      </c>
      <c r="I99" s="20" t="s">
        <v>348</v>
      </c>
      <c r="J99" s="1" t="s">
        <v>176</v>
      </c>
      <c r="K99" s="15"/>
      <c r="L99" s="15">
        <f>27195142+16291300+9063763+7966947</f>
        <v>60517152</v>
      </c>
      <c r="M99" s="18"/>
      <c r="T99"/>
    </row>
    <row r="100" spans="1:20" x14ac:dyDescent="0.25">
      <c r="A100" s="12" t="s">
        <v>347</v>
      </c>
      <c r="B100" s="1">
        <v>2</v>
      </c>
      <c r="C100" s="13">
        <v>43522</v>
      </c>
      <c r="D100" s="1" t="s">
        <v>61</v>
      </c>
      <c r="E100" s="23">
        <v>51113</v>
      </c>
      <c r="F100" s="14" t="str">
        <f>LEFT(Table34[[#This Row],[Account Description ]],5)</f>
        <v>51113</v>
      </c>
      <c r="G100" s="1" t="s">
        <v>174</v>
      </c>
      <c r="H100" s="1" t="s">
        <v>49</v>
      </c>
      <c r="I100" s="20" t="s">
        <v>349</v>
      </c>
      <c r="J100" s="1" t="s">
        <v>176</v>
      </c>
      <c r="K100" s="15"/>
      <c r="L100" s="15">
        <f>123310860+76697120</f>
        <v>200007980</v>
      </c>
      <c r="M100" s="18"/>
      <c r="T100"/>
    </row>
    <row r="101" spans="1:20" x14ac:dyDescent="0.25">
      <c r="A101" s="12" t="s">
        <v>347</v>
      </c>
      <c r="B101" s="1">
        <v>3</v>
      </c>
      <c r="C101" s="13">
        <v>43522</v>
      </c>
      <c r="D101" s="1" t="s">
        <v>61</v>
      </c>
      <c r="E101">
        <v>51112</v>
      </c>
      <c r="F101" s="14" t="str">
        <f>LEFT(Table34[[#This Row],[Account Description ]],6)</f>
        <v xml:space="preserve">51112 </v>
      </c>
      <c r="G101" s="1" t="s">
        <v>178</v>
      </c>
      <c r="H101" s="1" t="s">
        <v>49</v>
      </c>
      <c r="I101" s="20" t="s">
        <v>350</v>
      </c>
      <c r="J101" s="1" t="s">
        <v>176</v>
      </c>
      <c r="K101" s="16"/>
      <c r="L101" s="16">
        <f>41130600+27420400</f>
        <v>68551000</v>
      </c>
      <c r="M101" s="17"/>
      <c r="T101"/>
    </row>
    <row r="102" spans="1:20" x14ac:dyDescent="0.25">
      <c r="A102" s="12" t="s">
        <v>347</v>
      </c>
      <c r="B102" s="1">
        <v>4</v>
      </c>
      <c r="C102" s="13">
        <v>43522</v>
      </c>
      <c r="D102" s="1" t="s">
        <v>61</v>
      </c>
      <c r="E102">
        <v>51530</v>
      </c>
      <c r="F102" s="14" t="str">
        <f>LEFT(Table34[[#This Row],[Account Description ]],6)</f>
        <v xml:space="preserve">51530 </v>
      </c>
      <c r="G102" s="1" t="s">
        <v>87</v>
      </c>
      <c r="H102" s="1" t="s">
        <v>49</v>
      </c>
      <c r="I102" s="20" t="s">
        <v>351</v>
      </c>
      <c r="J102" s="1" t="s">
        <v>176</v>
      </c>
      <c r="K102" s="16"/>
      <c r="L102" s="16">
        <v>9000000</v>
      </c>
      <c r="M102" s="17"/>
      <c r="T102"/>
    </row>
    <row r="103" spans="1:20" x14ac:dyDescent="0.25">
      <c r="A103" s="12" t="s">
        <v>347</v>
      </c>
      <c r="B103" s="1">
        <v>5</v>
      </c>
      <c r="C103" s="13">
        <v>43522</v>
      </c>
      <c r="D103" s="1" t="s">
        <v>61</v>
      </c>
      <c r="E103">
        <v>51530</v>
      </c>
      <c r="F103" s="14" t="str">
        <f>LEFT(Table34[[#This Row],[Account Description ]],6)</f>
        <v xml:space="preserve">51530 </v>
      </c>
      <c r="G103" s="1" t="s">
        <v>87</v>
      </c>
      <c r="H103" s="1" t="s">
        <v>49</v>
      </c>
      <c r="I103" s="20" t="s">
        <v>352</v>
      </c>
      <c r="J103" s="1" t="s">
        <v>176</v>
      </c>
      <c r="K103" s="16"/>
      <c r="L103" s="16">
        <v>10587492</v>
      </c>
      <c r="M103" s="17"/>
      <c r="T103"/>
    </row>
    <row r="104" spans="1:20" x14ac:dyDescent="0.25">
      <c r="A104" s="12" t="s">
        <v>347</v>
      </c>
      <c r="B104" s="1">
        <v>6</v>
      </c>
      <c r="C104" s="13">
        <v>43522</v>
      </c>
      <c r="D104" s="1" t="s">
        <v>61</v>
      </c>
      <c r="E104">
        <v>51500</v>
      </c>
      <c r="F104" s="14" t="str">
        <f>LEFT(Table34[[#This Row],[Account Description ]],6)</f>
        <v xml:space="preserve">51511 </v>
      </c>
      <c r="G104" s="1" t="s">
        <v>62</v>
      </c>
      <c r="H104" s="1" t="s">
        <v>49</v>
      </c>
      <c r="I104" s="20" t="s">
        <v>353</v>
      </c>
      <c r="J104" s="1" t="s">
        <v>176</v>
      </c>
      <c r="K104" s="16"/>
      <c r="L104" s="16">
        <v>22203476</v>
      </c>
      <c r="M104" s="17"/>
      <c r="T104"/>
    </row>
    <row r="105" spans="1:20" x14ac:dyDescent="0.25">
      <c r="A105" s="12" t="s">
        <v>347</v>
      </c>
      <c r="B105" s="1">
        <v>7</v>
      </c>
      <c r="C105" s="13">
        <v>43522</v>
      </c>
      <c r="D105" s="1" t="s">
        <v>61</v>
      </c>
      <c r="E105">
        <v>51500</v>
      </c>
      <c r="F105" s="14" t="str">
        <f>LEFT(Table34[[#This Row],[Account Description ]],6)</f>
        <v xml:space="preserve">51512 </v>
      </c>
      <c r="G105" s="1" t="s">
        <v>82</v>
      </c>
      <c r="H105" s="1" t="s">
        <v>49</v>
      </c>
      <c r="I105" s="20" t="s">
        <v>354</v>
      </c>
      <c r="J105" s="1" t="s">
        <v>176</v>
      </c>
      <c r="K105" s="16"/>
      <c r="L105" s="16">
        <v>800000</v>
      </c>
      <c r="M105" s="17"/>
      <c r="T105"/>
    </row>
    <row r="106" spans="1:20" x14ac:dyDescent="0.25">
      <c r="A106" s="12" t="s">
        <v>347</v>
      </c>
      <c r="B106" s="1">
        <v>8</v>
      </c>
      <c r="C106" s="13">
        <v>43522</v>
      </c>
      <c r="D106" s="1" t="s">
        <v>61</v>
      </c>
      <c r="E106">
        <v>0</v>
      </c>
      <c r="F106" s="14" t="str">
        <f>LEFT(Table34[[#This Row],[Account Description ]],5)</f>
        <v>21111</v>
      </c>
      <c r="G106" s="1" t="s">
        <v>76</v>
      </c>
      <c r="H106" s="1" t="s">
        <v>49</v>
      </c>
      <c r="I106" s="20" t="s">
        <v>355</v>
      </c>
      <c r="J106" s="1" t="s">
        <v>176</v>
      </c>
      <c r="K106" s="16"/>
      <c r="L106" s="16">
        <v>-23982791</v>
      </c>
      <c r="M106" s="17">
        <v>23982791</v>
      </c>
      <c r="T106"/>
    </row>
    <row r="107" spans="1:20" x14ac:dyDescent="0.25">
      <c r="A107" s="12" t="s">
        <v>347</v>
      </c>
      <c r="B107" s="1">
        <v>9</v>
      </c>
      <c r="C107" s="13">
        <v>43522</v>
      </c>
      <c r="D107" s="1" t="s">
        <v>61</v>
      </c>
      <c r="E107">
        <v>0</v>
      </c>
      <c r="F107" s="14" t="str">
        <f>LEFT(Table34[[#This Row],[Account Description ]],6)</f>
        <v xml:space="preserve">21211 </v>
      </c>
      <c r="G107" s="1" t="s">
        <v>65</v>
      </c>
      <c r="H107" s="1" t="s">
        <v>49</v>
      </c>
      <c r="I107" s="20" t="s">
        <v>356</v>
      </c>
      <c r="J107" s="1" t="s">
        <v>176</v>
      </c>
      <c r="K107" s="16"/>
      <c r="L107" s="16">
        <v>-22203476</v>
      </c>
      <c r="M107" s="17">
        <v>22203476</v>
      </c>
      <c r="T107"/>
    </row>
    <row r="108" spans="1:20" x14ac:dyDescent="0.25">
      <c r="A108" s="12" t="s">
        <v>347</v>
      </c>
      <c r="B108" s="1">
        <v>10</v>
      </c>
      <c r="C108" s="13">
        <v>43522</v>
      </c>
      <c r="D108" s="1" t="s">
        <v>61</v>
      </c>
      <c r="E108">
        <v>0</v>
      </c>
      <c r="F108" s="14" t="str">
        <f>LEFT(Table34[[#This Row],[Account Description ]],6)</f>
        <v xml:space="preserve">21212 </v>
      </c>
      <c r="G108" s="1" t="s">
        <v>85</v>
      </c>
      <c r="H108" s="1" t="s">
        <v>49</v>
      </c>
      <c r="I108" s="20" t="s">
        <v>357</v>
      </c>
      <c r="J108" s="1" t="s">
        <v>176</v>
      </c>
      <c r="K108" s="16"/>
      <c r="L108" s="16">
        <v>-800000</v>
      </c>
      <c r="M108" s="17">
        <v>800000</v>
      </c>
      <c r="T108"/>
    </row>
    <row r="109" spans="1:20" x14ac:dyDescent="0.25">
      <c r="A109" s="12" t="s">
        <v>347</v>
      </c>
      <c r="B109" s="1">
        <v>11</v>
      </c>
      <c r="C109" s="13">
        <v>43522</v>
      </c>
      <c r="D109" s="1" t="s">
        <v>61</v>
      </c>
      <c r="E109">
        <v>0</v>
      </c>
      <c r="F109" s="14" t="str">
        <f>LEFT(Table34[[#This Row],[Account Description ]],6)</f>
        <v xml:space="preserve">11251 </v>
      </c>
      <c r="G109" s="1" t="s">
        <v>52</v>
      </c>
      <c r="H109" s="1" t="s">
        <v>49</v>
      </c>
      <c r="I109" s="20" t="s">
        <v>348</v>
      </c>
      <c r="J109" s="1" t="s">
        <v>176</v>
      </c>
      <c r="K109" s="15"/>
      <c r="L109" s="15">
        <v>-324680834</v>
      </c>
      <c r="M109" s="18">
        <v>324680834</v>
      </c>
      <c r="N109" s="2">
        <f>Table34[[#This Row],[Credit]]/4</f>
        <v>81170208.5</v>
      </c>
      <c r="T109"/>
    </row>
    <row r="110" spans="1:20" x14ac:dyDescent="0.25">
      <c r="A110" s="12" t="s">
        <v>358</v>
      </c>
      <c r="B110" s="1">
        <v>1</v>
      </c>
      <c r="C110" s="13">
        <v>43524</v>
      </c>
      <c r="D110" s="1" t="s">
        <v>54</v>
      </c>
      <c r="E110">
        <v>92112</v>
      </c>
      <c r="F110" s="14" t="str">
        <f>LEFT(Table34[[#This Row],[Account Description ]],5)</f>
        <v>92112</v>
      </c>
      <c r="G110" s="1" t="s">
        <v>195</v>
      </c>
      <c r="H110" s="1" t="s">
        <v>49</v>
      </c>
      <c r="I110" s="20" t="s">
        <v>359</v>
      </c>
      <c r="J110" s="1" t="s">
        <v>160</v>
      </c>
      <c r="K110" s="15"/>
      <c r="L110" s="25">
        <v>112576.37</v>
      </c>
      <c r="M110" s="18"/>
      <c r="T110"/>
    </row>
    <row r="111" spans="1:20" x14ac:dyDescent="0.25">
      <c r="A111" s="12" t="s">
        <v>358</v>
      </c>
      <c r="B111" s="1">
        <v>2</v>
      </c>
      <c r="C111" s="13">
        <v>43524</v>
      </c>
      <c r="D111" s="1" t="s">
        <v>54</v>
      </c>
      <c r="E111">
        <v>0</v>
      </c>
      <c r="F111" s="14" t="str">
        <f>LEFT(Table34[[#This Row],[Account Description ]],6)</f>
        <v xml:space="preserve">11251 </v>
      </c>
      <c r="G111" s="1" t="s">
        <v>52</v>
      </c>
      <c r="H111" s="1" t="s">
        <v>49</v>
      </c>
      <c r="I111" s="20" t="s">
        <v>359</v>
      </c>
      <c r="J111" s="1" t="s">
        <v>160</v>
      </c>
      <c r="K111" s="15"/>
      <c r="L111" s="15"/>
      <c r="M111" s="26">
        <v>112576.37</v>
      </c>
      <c r="T111"/>
    </row>
    <row r="112" spans="1:20" x14ac:dyDescent="0.25">
      <c r="A112" s="12" t="s">
        <v>360</v>
      </c>
      <c r="B112" s="1">
        <v>1</v>
      </c>
      <c r="C112" s="13">
        <v>43524</v>
      </c>
      <c r="D112" s="1"/>
      <c r="E112">
        <v>0</v>
      </c>
      <c r="F112" s="14" t="str">
        <f>LEFT(Table34[[#This Row],[Account Description ]],5)</f>
        <v>11251</v>
      </c>
      <c r="G112" s="1" t="s">
        <v>52</v>
      </c>
      <c r="H112" s="1" t="s">
        <v>49</v>
      </c>
      <c r="I112" s="20" t="s">
        <v>361</v>
      </c>
      <c r="J112" s="1" t="s">
        <v>160</v>
      </c>
      <c r="K112" s="15"/>
      <c r="L112" s="25">
        <v>207881.86</v>
      </c>
      <c r="M112" s="18"/>
      <c r="T112"/>
    </row>
    <row r="113" spans="1:20" x14ac:dyDescent="0.25">
      <c r="A113" s="12" t="s">
        <v>360</v>
      </c>
      <c r="B113" s="1">
        <v>2</v>
      </c>
      <c r="C113" s="13">
        <v>43524</v>
      </c>
      <c r="D113" s="1"/>
      <c r="E113" s="1">
        <v>0</v>
      </c>
      <c r="F113" s="14" t="str">
        <f>LEFT(Table34[[#This Row],[Account Description ]],5)</f>
        <v>91111</v>
      </c>
      <c r="G113" s="1" t="s">
        <v>198</v>
      </c>
      <c r="H113" s="1" t="s">
        <v>49</v>
      </c>
      <c r="I113" s="20" t="s">
        <v>361</v>
      </c>
      <c r="J113" s="1" t="s">
        <v>160</v>
      </c>
      <c r="K113" s="15"/>
      <c r="L113" s="15"/>
      <c r="M113" s="26">
        <v>207881.86</v>
      </c>
      <c r="T113"/>
    </row>
    <row r="114" spans="1:20" x14ac:dyDescent="0.25">
      <c r="A114" s="12" t="s">
        <v>362</v>
      </c>
      <c r="B114" s="1">
        <v>1</v>
      </c>
      <c r="C114" s="13">
        <v>43524</v>
      </c>
      <c r="D114" s="1" t="s">
        <v>54</v>
      </c>
      <c r="E114">
        <v>92112</v>
      </c>
      <c r="F114" s="14" t="str">
        <f>LEFT(Table34[[#This Row],[Account Description ]],5)</f>
        <v>92112</v>
      </c>
      <c r="G114" s="1" t="s">
        <v>195</v>
      </c>
      <c r="H114" s="1" t="s">
        <v>130</v>
      </c>
      <c r="I114" s="20" t="s">
        <v>359</v>
      </c>
      <c r="J114" s="1" t="s">
        <v>160</v>
      </c>
      <c r="K114" s="15"/>
      <c r="L114" s="25">
        <v>82.92</v>
      </c>
      <c r="M114" s="18"/>
      <c r="T114"/>
    </row>
    <row r="115" spans="1:20" x14ac:dyDescent="0.25">
      <c r="A115" s="12" t="s">
        <v>362</v>
      </c>
      <c r="B115" s="1">
        <v>2</v>
      </c>
      <c r="C115" s="13">
        <v>43524</v>
      </c>
      <c r="D115" s="1" t="s">
        <v>54</v>
      </c>
      <c r="E115">
        <v>0</v>
      </c>
      <c r="F115" s="14" t="str">
        <f>LEFT(Table34[[#This Row],[Account Description ]],6)</f>
        <v xml:space="preserve">11211 </v>
      </c>
      <c r="G115" s="1" t="s">
        <v>158</v>
      </c>
      <c r="H115" s="1" t="s">
        <v>130</v>
      </c>
      <c r="I115" s="20" t="s">
        <v>359</v>
      </c>
      <c r="J115" s="1" t="s">
        <v>160</v>
      </c>
      <c r="K115" s="15"/>
      <c r="L115" s="15"/>
      <c r="M115" s="26">
        <v>82.92</v>
      </c>
      <c r="T115"/>
    </row>
    <row r="116" spans="1:20" x14ac:dyDescent="0.25">
      <c r="A116" s="12" t="s">
        <v>363</v>
      </c>
      <c r="B116" s="1">
        <v>1</v>
      </c>
      <c r="C116" s="13">
        <v>43524</v>
      </c>
      <c r="D116" s="1"/>
      <c r="E116">
        <v>0</v>
      </c>
      <c r="F116" s="14" t="str">
        <f>LEFT(Table34[[#This Row],[Account Description ]],5)</f>
        <v>11211</v>
      </c>
      <c r="G116" s="1" t="s">
        <v>158</v>
      </c>
      <c r="H116" s="1" t="s">
        <v>130</v>
      </c>
      <c r="I116" s="20" t="s">
        <v>361</v>
      </c>
      <c r="J116" s="1" t="s">
        <v>160</v>
      </c>
      <c r="K116" s="15"/>
      <c r="L116" s="25">
        <v>409.58</v>
      </c>
      <c r="M116" s="18"/>
      <c r="T116"/>
    </row>
    <row r="117" spans="1:20" x14ac:dyDescent="0.25">
      <c r="A117" s="12" t="s">
        <v>363</v>
      </c>
      <c r="B117" s="1">
        <v>2</v>
      </c>
      <c r="C117" s="13">
        <v>43524</v>
      </c>
      <c r="D117" s="1"/>
      <c r="E117" s="1">
        <v>0</v>
      </c>
      <c r="F117" s="14" t="str">
        <f>LEFT(Table34[[#This Row],[Account Description ]],5)</f>
        <v>91111</v>
      </c>
      <c r="G117" s="1" t="s">
        <v>198</v>
      </c>
      <c r="H117" s="1" t="s">
        <v>130</v>
      </c>
      <c r="I117" s="20" t="s">
        <v>361</v>
      </c>
      <c r="J117" s="1" t="s">
        <v>160</v>
      </c>
      <c r="K117" s="15"/>
      <c r="L117" s="15"/>
      <c r="M117" s="26">
        <v>409.58</v>
      </c>
      <c r="T117"/>
    </row>
    <row r="118" spans="1:20" x14ac:dyDescent="0.25">
      <c r="A118" s="12" t="s">
        <v>364</v>
      </c>
      <c r="B118" s="1">
        <v>1</v>
      </c>
      <c r="C118" s="13">
        <v>43524</v>
      </c>
      <c r="D118" s="23" t="s">
        <v>365</v>
      </c>
      <c r="E118">
        <v>0</v>
      </c>
      <c r="F118" s="14" t="str">
        <f>LEFT(Table34[[#This Row],[Account Description ]],5)</f>
        <v>92112</v>
      </c>
      <c r="G118" s="1" t="s">
        <v>195</v>
      </c>
      <c r="H118" s="1" t="s">
        <v>209</v>
      </c>
      <c r="I118" s="20" t="s">
        <v>359</v>
      </c>
      <c r="J118" s="1" t="s">
        <v>160</v>
      </c>
      <c r="K118" s="15"/>
      <c r="L118" s="25">
        <v>18599.5</v>
      </c>
      <c r="M118" s="18"/>
      <c r="T118"/>
    </row>
    <row r="119" spans="1:20" x14ac:dyDescent="0.25">
      <c r="A119" s="12" t="s">
        <v>364</v>
      </c>
      <c r="B119" s="1">
        <v>2</v>
      </c>
      <c r="C119" s="13">
        <v>43524</v>
      </c>
      <c r="D119" s="23" t="s">
        <v>365</v>
      </c>
      <c r="E119">
        <v>0</v>
      </c>
      <c r="F119" s="14" t="str">
        <f>LEFT(Table34[[#This Row],[Account Description ]],5)</f>
        <v>11263</v>
      </c>
      <c r="G119" s="1" t="s">
        <v>366</v>
      </c>
      <c r="H119" s="1" t="s">
        <v>209</v>
      </c>
      <c r="I119" s="20" t="s">
        <v>359</v>
      </c>
      <c r="J119" s="1" t="s">
        <v>160</v>
      </c>
      <c r="K119" s="15"/>
      <c r="L119" s="15"/>
      <c r="M119" s="26">
        <v>18599.5</v>
      </c>
      <c r="T119"/>
    </row>
    <row r="120" spans="1:20" x14ac:dyDescent="0.25">
      <c r="A120" s="12" t="s">
        <v>367</v>
      </c>
      <c r="B120" s="1">
        <v>1</v>
      </c>
      <c r="C120" s="13">
        <v>43524</v>
      </c>
      <c r="D120" s="23"/>
      <c r="E120">
        <v>0</v>
      </c>
      <c r="F120" s="14" t="str">
        <f>LEFT(Table34[[#This Row],[Account Description ]],5)</f>
        <v>11263</v>
      </c>
      <c r="G120" s="1" t="s">
        <v>366</v>
      </c>
      <c r="H120" s="1" t="s">
        <v>209</v>
      </c>
      <c r="I120" s="20" t="s">
        <v>361</v>
      </c>
      <c r="J120" s="1" t="s">
        <v>160</v>
      </c>
      <c r="K120" s="15"/>
      <c r="L120" s="25">
        <v>7997.49</v>
      </c>
      <c r="M120" s="18"/>
      <c r="T120"/>
    </row>
    <row r="121" spans="1:20" x14ac:dyDescent="0.25">
      <c r="A121" s="12" t="s">
        <v>367</v>
      </c>
      <c r="B121" s="1">
        <v>2</v>
      </c>
      <c r="C121" s="13">
        <v>43524</v>
      </c>
      <c r="D121" s="23"/>
      <c r="E121" s="1">
        <v>0</v>
      </c>
      <c r="F121" s="14" t="str">
        <f>LEFT(Table34[[#This Row],[Account Description ]],5)</f>
        <v>91111</v>
      </c>
      <c r="G121" s="1" t="s">
        <v>198</v>
      </c>
      <c r="H121" s="1" t="s">
        <v>209</v>
      </c>
      <c r="I121" s="20" t="s">
        <v>361</v>
      </c>
      <c r="J121" s="1" t="s">
        <v>160</v>
      </c>
      <c r="K121" s="15"/>
      <c r="L121" s="15"/>
      <c r="M121" s="26">
        <v>7997.49</v>
      </c>
      <c r="T121"/>
    </row>
    <row r="122" spans="1:20" x14ac:dyDescent="0.25">
      <c r="A122" s="12" t="s">
        <v>368</v>
      </c>
      <c r="B122" s="1">
        <v>1</v>
      </c>
      <c r="C122" s="13">
        <v>43524</v>
      </c>
      <c r="D122" s="23" t="s">
        <v>365</v>
      </c>
      <c r="E122">
        <v>0</v>
      </c>
      <c r="F122" s="14" t="str">
        <f>LEFT(Table34[[#This Row],[Account Description ]],5)</f>
        <v>92112</v>
      </c>
      <c r="G122" s="1" t="s">
        <v>195</v>
      </c>
      <c r="H122" s="1" t="s">
        <v>136</v>
      </c>
      <c r="I122" s="20" t="s">
        <v>359</v>
      </c>
      <c r="J122" s="1" t="s">
        <v>160</v>
      </c>
      <c r="K122" s="15"/>
      <c r="L122" s="25">
        <v>6.86</v>
      </c>
      <c r="M122" s="18"/>
      <c r="T122"/>
    </row>
    <row r="123" spans="1:20" x14ac:dyDescent="0.25">
      <c r="A123" s="12" t="s">
        <v>368</v>
      </c>
      <c r="B123" s="1">
        <v>2</v>
      </c>
      <c r="C123" s="13">
        <v>43524</v>
      </c>
      <c r="D123" s="23"/>
      <c r="E123">
        <v>0</v>
      </c>
      <c r="F123" s="14" t="str">
        <f>LEFT(Table34[[#This Row],[Account Description ]],5)</f>
        <v>11273</v>
      </c>
      <c r="G123" s="1" t="s">
        <v>230</v>
      </c>
      <c r="H123" s="1" t="s">
        <v>136</v>
      </c>
      <c r="I123" s="20" t="s">
        <v>359</v>
      </c>
      <c r="J123" s="1" t="s">
        <v>160</v>
      </c>
      <c r="K123" s="15"/>
      <c r="L123" s="15"/>
      <c r="M123" s="26">
        <v>6.86</v>
      </c>
      <c r="T123"/>
    </row>
    <row r="124" spans="1:20" x14ac:dyDescent="0.25">
      <c r="A124" s="12" t="s">
        <v>369</v>
      </c>
      <c r="B124" s="1">
        <v>1</v>
      </c>
      <c r="C124" s="13">
        <v>43524</v>
      </c>
      <c r="D124" s="23"/>
      <c r="E124">
        <v>0</v>
      </c>
      <c r="F124" s="14" t="str">
        <f>LEFT(Table34[[#This Row],[Account Description ]],5)</f>
        <v>11273</v>
      </c>
      <c r="G124" s="1" t="s">
        <v>230</v>
      </c>
      <c r="H124" s="1" t="s">
        <v>136</v>
      </c>
      <c r="I124" s="20" t="s">
        <v>361</v>
      </c>
      <c r="J124" s="1" t="s">
        <v>160</v>
      </c>
      <c r="K124" s="15"/>
      <c r="L124" s="25">
        <v>29.29</v>
      </c>
      <c r="M124" s="18"/>
      <c r="T124"/>
    </row>
    <row r="125" spans="1:20" x14ac:dyDescent="0.25">
      <c r="A125" s="12" t="s">
        <v>369</v>
      </c>
      <c r="B125" s="1">
        <v>2</v>
      </c>
      <c r="C125" s="13">
        <v>43524</v>
      </c>
      <c r="D125" s="23"/>
      <c r="E125" s="1">
        <v>0</v>
      </c>
      <c r="F125" s="14" t="str">
        <f>LEFT(Table34[[#This Row],[Account Description ]],5)</f>
        <v>91111</v>
      </c>
      <c r="G125" s="1" t="s">
        <v>198</v>
      </c>
      <c r="H125" s="1" t="s">
        <v>136</v>
      </c>
      <c r="I125" s="20" t="s">
        <v>361</v>
      </c>
      <c r="J125" s="1" t="s">
        <v>160</v>
      </c>
      <c r="K125" s="15"/>
      <c r="L125" s="15"/>
      <c r="M125" s="26">
        <v>29.29</v>
      </c>
      <c r="T125"/>
    </row>
    <row r="126" spans="1:20" x14ac:dyDescent="0.25">
      <c r="A126" s="11"/>
      <c r="B126" s="1"/>
      <c r="C126" s="13"/>
      <c r="D126" s="1"/>
      <c r="E126" s="1"/>
      <c r="F126" s="14"/>
      <c r="G126" s="1"/>
      <c r="H126" s="1"/>
      <c r="I126" s="1"/>
      <c r="J126" s="1"/>
      <c r="K126" s="16"/>
      <c r="L126" s="16"/>
      <c r="M126" s="17">
        <f>Table34[[#This Row],[Debet]]</f>
        <v>0</v>
      </c>
      <c r="T126"/>
    </row>
    <row r="127" spans="1:20" x14ac:dyDescent="0.25">
      <c r="A127" s="11"/>
      <c r="B127" s="1"/>
      <c r="C127" s="13"/>
      <c r="D127" s="1"/>
      <c r="E127" s="1"/>
      <c r="F127" s="14"/>
      <c r="G127" s="1"/>
      <c r="H127" s="1"/>
      <c r="I127" s="1"/>
      <c r="J127" s="1"/>
      <c r="K127" s="16"/>
      <c r="L127" s="16"/>
      <c r="M127" s="17">
        <f>Table34[[#This Row],[Debet]]</f>
        <v>0</v>
      </c>
      <c r="T127"/>
    </row>
    <row r="128" spans="1:20" x14ac:dyDescent="0.25">
      <c r="A128" s="11"/>
      <c r="B128" s="1"/>
      <c r="C128" s="13"/>
      <c r="D128" s="1"/>
      <c r="E128" s="1"/>
      <c r="F128" s="14"/>
      <c r="G128" s="1"/>
      <c r="H128" s="1"/>
      <c r="I128" s="1"/>
      <c r="J128" s="1"/>
      <c r="K128" s="16"/>
      <c r="L128" s="16"/>
      <c r="M128" s="17">
        <f>Table34[[#This Row],[Debet]]</f>
        <v>0</v>
      </c>
      <c r="T128"/>
    </row>
    <row r="129" spans="1:20" x14ac:dyDescent="0.25">
      <c r="A129" s="11"/>
      <c r="B129" s="1"/>
      <c r="C129" s="13"/>
      <c r="D129" s="1"/>
      <c r="E129" s="1"/>
      <c r="F129" s="14"/>
      <c r="G129" s="1"/>
      <c r="H129" s="1"/>
      <c r="I129" s="1"/>
      <c r="J129" s="1"/>
      <c r="K129" s="16"/>
      <c r="L129" s="16"/>
      <c r="M129" s="17">
        <f>Table34[[#This Row],[Debet]]</f>
        <v>0</v>
      </c>
      <c r="T129"/>
    </row>
    <row r="130" spans="1:20" x14ac:dyDescent="0.25">
      <c r="A130" s="11"/>
      <c r="B130" s="1"/>
      <c r="C130" s="13"/>
      <c r="D130" s="1"/>
      <c r="E130" s="1"/>
      <c r="F130" s="14"/>
      <c r="G130" s="1"/>
      <c r="H130" s="1"/>
      <c r="I130" s="1"/>
      <c r="J130" s="1"/>
      <c r="K130" s="16"/>
      <c r="L130" s="16"/>
      <c r="M130" s="17">
        <f>Table34[[#This Row],[Debet]]</f>
        <v>0</v>
      </c>
      <c r="T130"/>
    </row>
    <row r="131" spans="1:20" x14ac:dyDescent="0.25">
      <c r="A131" s="11"/>
      <c r="B131" s="1"/>
      <c r="C131" s="13"/>
      <c r="D131" s="1"/>
      <c r="E131" s="1"/>
      <c r="F131" s="14"/>
      <c r="G131" s="1"/>
      <c r="H131" s="1"/>
      <c r="I131" s="1"/>
      <c r="J131" s="1"/>
      <c r="K131" s="16"/>
      <c r="L131" s="16"/>
      <c r="M131" s="17">
        <f>Table34[[#This Row],[Debet]]</f>
        <v>0</v>
      </c>
      <c r="T131"/>
    </row>
    <row r="132" spans="1:20" x14ac:dyDescent="0.25">
      <c r="A132" s="11"/>
      <c r="B132" s="1"/>
      <c r="C132" s="13"/>
      <c r="D132" s="1"/>
      <c r="E132" s="1"/>
      <c r="F132" s="14"/>
      <c r="G132" s="1"/>
      <c r="H132" s="1"/>
      <c r="I132" s="1"/>
      <c r="J132" s="1"/>
      <c r="K132" s="16"/>
      <c r="L132" s="16"/>
      <c r="M132" s="17">
        <f>Table34[[#This Row],[Debet]]</f>
        <v>0</v>
      </c>
      <c r="T132"/>
    </row>
    <row r="133" spans="1:20" x14ac:dyDescent="0.25">
      <c r="A133" s="11"/>
      <c r="B133" s="1"/>
      <c r="C133" s="13"/>
      <c r="D133" s="1"/>
      <c r="E133" s="1"/>
      <c r="F133" s="14"/>
      <c r="G133" s="1"/>
      <c r="H133" s="1"/>
      <c r="I133" s="1"/>
      <c r="J133" s="1"/>
      <c r="K133" s="16"/>
      <c r="L133" s="16"/>
      <c r="M133" s="17">
        <f>Table34[[#This Row],[Debet]]</f>
        <v>0</v>
      </c>
      <c r="T133"/>
    </row>
    <row r="134" spans="1:20" x14ac:dyDescent="0.25">
      <c r="A134" s="11"/>
      <c r="B134" s="1"/>
      <c r="C134" s="13"/>
      <c r="D134" s="1"/>
      <c r="E134" s="1"/>
      <c r="F134" s="14"/>
      <c r="G134" s="1"/>
      <c r="H134" s="1"/>
      <c r="I134" s="1"/>
      <c r="J134" s="1"/>
      <c r="K134" s="16"/>
      <c r="L134" s="16"/>
      <c r="M134" s="17">
        <f>Table34[[#This Row],[Debet]]</f>
        <v>0</v>
      </c>
      <c r="T134"/>
    </row>
    <row r="135" spans="1:20" x14ac:dyDescent="0.25">
      <c r="A135" s="11"/>
      <c r="B135" s="1"/>
      <c r="C135" s="13"/>
      <c r="D135" s="1"/>
      <c r="E135" s="1"/>
      <c r="F135" s="14"/>
      <c r="G135" s="1"/>
      <c r="H135" s="1"/>
      <c r="I135" s="1"/>
      <c r="J135" s="1"/>
      <c r="K135" s="16"/>
      <c r="L135" s="16"/>
      <c r="M135" s="17">
        <f>Table34[[#This Row],[Debet]]</f>
        <v>0</v>
      </c>
      <c r="T135"/>
    </row>
    <row r="136" spans="1:20" x14ac:dyDescent="0.25">
      <c r="A136" s="11"/>
      <c r="B136" s="1"/>
      <c r="C136" s="13"/>
      <c r="D136" s="1"/>
      <c r="E136" s="1"/>
      <c r="F136" s="14"/>
      <c r="G136" s="1"/>
      <c r="H136" s="1"/>
      <c r="I136" s="1"/>
      <c r="J136" s="1"/>
      <c r="K136" s="16"/>
      <c r="L136" s="16"/>
      <c r="M136" s="17">
        <f>Table34[[#This Row],[Debet]]</f>
        <v>0</v>
      </c>
      <c r="T136"/>
    </row>
    <row r="137" spans="1:20" x14ac:dyDescent="0.25">
      <c r="A137" s="11"/>
      <c r="B137" s="1"/>
      <c r="C137" s="13"/>
      <c r="D137" s="1"/>
      <c r="E137" s="1"/>
      <c r="F137" s="14"/>
      <c r="G137" s="1"/>
      <c r="H137" s="1"/>
      <c r="I137" s="1"/>
      <c r="J137" s="1"/>
      <c r="K137" s="16"/>
      <c r="L137" s="16"/>
      <c r="M137" s="17">
        <f>Table34[[#This Row],[Debet]]</f>
        <v>0</v>
      </c>
      <c r="T137"/>
    </row>
    <row r="138" spans="1:20" x14ac:dyDescent="0.25">
      <c r="A138" s="11"/>
      <c r="B138" s="1"/>
      <c r="C138" s="13"/>
      <c r="D138" s="1"/>
      <c r="E138" s="1"/>
      <c r="F138" s="14"/>
      <c r="G138" s="1"/>
      <c r="H138" s="1"/>
      <c r="I138" s="1"/>
      <c r="J138" s="1"/>
      <c r="K138" s="16"/>
      <c r="L138" s="16"/>
      <c r="M138" s="17">
        <f>Table34[[#This Row],[Debet]]</f>
        <v>0</v>
      </c>
      <c r="T138"/>
    </row>
    <row r="139" spans="1:20" x14ac:dyDescent="0.25">
      <c r="A139" s="11"/>
      <c r="B139" s="1"/>
      <c r="C139" s="13"/>
      <c r="D139" s="1"/>
      <c r="E139" s="1"/>
      <c r="F139" s="14"/>
      <c r="G139" s="1"/>
      <c r="H139" s="1"/>
      <c r="I139" s="1"/>
      <c r="J139" s="1"/>
      <c r="K139" s="16"/>
      <c r="L139" s="16"/>
      <c r="M139" s="17">
        <f>Table34[[#This Row],[Debet]]</f>
        <v>0</v>
      </c>
      <c r="T139"/>
    </row>
    <row r="140" spans="1:20" x14ac:dyDescent="0.25">
      <c r="A140" s="11"/>
      <c r="B140" s="1"/>
      <c r="C140" s="13"/>
      <c r="D140" s="1"/>
      <c r="E140" s="1"/>
      <c r="F140" s="14"/>
      <c r="G140" s="1"/>
      <c r="H140" s="1"/>
      <c r="I140" s="1"/>
      <c r="J140" s="1"/>
      <c r="K140" s="16"/>
      <c r="L140" s="16"/>
      <c r="M140" s="17">
        <f>Table34[[#This Row],[Debet]]</f>
        <v>0</v>
      </c>
      <c r="T140"/>
    </row>
    <row r="141" spans="1:20" x14ac:dyDescent="0.25">
      <c r="A141" s="11"/>
      <c r="B141" s="1"/>
      <c r="C141" s="13"/>
      <c r="D141" s="1"/>
      <c r="E141" s="1"/>
      <c r="F141" s="14"/>
      <c r="G141" s="1"/>
      <c r="H141" s="1"/>
      <c r="I141" s="1"/>
      <c r="J141" s="1"/>
      <c r="K141" s="16"/>
      <c r="L141" s="16"/>
      <c r="M141" s="17">
        <f>Table34[[#This Row],[Debet]]</f>
        <v>0</v>
      </c>
      <c r="T141"/>
    </row>
    <row r="142" spans="1:20" x14ac:dyDescent="0.25">
      <c r="A142" s="11"/>
      <c r="B142" s="1"/>
      <c r="C142" s="13"/>
      <c r="D142" s="1"/>
      <c r="E142" s="1"/>
      <c r="F142" s="14"/>
      <c r="G142" s="1"/>
      <c r="H142" s="1"/>
      <c r="I142" s="1"/>
      <c r="J142" s="1"/>
      <c r="K142" s="16"/>
      <c r="L142" s="16"/>
      <c r="M142" s="17">
        <f>Table34[[#This Row],[Debet]]</f>
        <v>0</v>
      </c>
      <c r="T142"/>
    </row>
    <row r="143" spans="1:20" x14ac:dyDescent="0.25">
      <c r="A143" s="11"/>
      <c r="B143" s="1"/>
      <c r="C143" s="13"/>
      <c r="D143" s="1"/>
      <c r="E143" s="1"/>
      <c r="F143" s="14"/>
      <c r="G143" s="1"/>
      <c r="H143" s="1"/>
      <c r="I143" s="1"/>
      <c r="J143" s="1"/>
      <c r="K143" s="16"/>
      <c r="L143" s="16"/>
      <c r="M143" s="17">
        <f>Table34[[#This Row],[Debet]]</f>
        <v>0</v>
      </c>
      <c r="T143"/>
    </row>
    <row r="144" spans="1:20" x14ac:dyDescent="0.25">
      <c r="A144" s="11"/>
      <c r="B144" s="1"/>
      <c r="C144" s="13"/>
      <c r="D144" s="1"/>
      <c r="E144" s="1"/>
      <c r="F144" s="14"/>
      <c r="G144" s="1"/>
      <c r="H144" s="1"/>
      <c r="I144" s="1"/>
      <c r="J144" s="1"/>
      <c r="K144" s="16"/>
      <c r="L144" s="16"/>
      <c r="M144" s="17">
        <f>Table34[[#This Row],[Debet]]</f>
        <v>0</v>
      </c>
      <c r="T144"/>
    </row>
    <row r="145" spans="1:20" x14ac:dyDescent="0.25">
      <c r="A145" s="11"/>
      <c r="B145" s="1"/>
      <c r="C145" s="13"/>
      <c r="D145" s="1"/>
      <c r="E145" s="1"/>
      <c r="F145" s="14"/>
      <c r="G145" s="1"/>
      <c r="H145" s="1"/>
      <c r="I145" s="1"/>
      <c r="J145" s="1"/>
      <c r="K145" s="16"/>
      <c r="L145" s="16"/>
      <c r="M145" s="17">
        <f>Table34[[#This Row],[Debet]]</f>
        <v>0</v>
      </c>
      <c r="T145"/>
    </row>
    <row r="146" spans="1:20" x14ac:dyDescent="0.25">
      <c r="A146" s="11"/>
      <c r="B146" s="1"/>
      <c r="C146" s="13"/>
      <c r="D146" s="1"/>
      <c r="E146" s="1"/>
      <c r="F146" s="14"/>
      <c r="G146" s="1"/>
      <c r="H146" s="1"/>
      <c r="I146" s="1"/>
      <c r="J146" s="1"/>
      <c r="K146" s="16"/>
      <c r="L146" s="16"/>
      <c r="M146" s="17">
        <f>Table34[[#This Row],[Debet]]</f>
        <v>0</v>
      </c>
      <c r="T146"/>
    </row>
    <row r="147" spans="1:20" x14ac:dyDescent="0.25">
      <c r="A147" s="11"/>
      <c r="B147" s="1"/>
      <c r="C147" s="13"/>
      <c r="D147" s="1"/>
      <c r="E147" s="1"/>
      <c r="F147" s="14"/>
      <c r="G147" s="1"/>
      <c r="H147" s="1"/>
      <c r="I147" s="1"/>
      <c r="J147" s="1"/>
      <c r="K147" s="16"/>
      <c r="L147" s="16"/>
      <c r="M147" s="17">
        <f>Table34[[#This Row],[Debet]]</f>
        <v>0</v>
      </c>
      <c r="T147"/>
    </row>
    <row r="148" spans="1:20" x14ac:dyDescent="0.25">
      <c r="A148" s="11"/>
      <c r="B148" s="1"/>
      <c r="C148" s="13"/>
      <c r="D148" s="1"/>
      <c r="E148" s="1"/>
      <c r="F148" s="14"/>
      <c r="G148" s="1"/>
      <c r="H148" s="1"/>
      <c r="I148" s="1"/>
      <c r="J148" s="1"/>
      <c r="K148" s="16"/>
      <c r="L148" s="16"/>
      <c r="M148" s="17">
        <f>Table34[[#This Row],[Debet]]</f>
        <v>0</v>
      </c>
      <c r="T148"/>
    </row>
    <row r="149" spans="1:20" x14ac:dyDescent="0.25">
      <c r="A149" s="11"/>
      <c r="B149" s="1"/>
      <c r="C149" s="13"/>
      <c r="D149" s="1"/>
      <c r="E149" s="1"/>
      <c r="F149" s="14"/>
      <c r="G149" s="1"/>
      <c r="H149" s="1"/>
      <c r="I149" s="1"/>
      <c r="J149" s="1"/>
      <c r="K149" s="16"/>
      <c r="L149" s="16"/>
      <c r="M149" s="17">
        <f>Table34[[#This Row],[Debet]]</f>
        <v>0</v>
      </c>
      <c r="T149"/>
    </row>
    <row r="150" spans="1:20" x14ac:dyDescent="0.25">
      <c r="A150" s="11"/>
      <c r="B150" s="1"/>
      <c r="C150" s="13"/>
      <c r="D150" s="1"/>
      <c r="E150" s="1"/>
      <c r="F150" s="14"/>
      <c r="G150" s="1"/>
      <c r="H150" s="1"/>
      <c r="I150" s="1"/>
      <c r="J150" s="1"/>
      <c r="K150" s="16"/>
      <c r="L150" s="16"/>
      <c r="M150" s="17">
        <f>Table34[[#This Row],[Debet]]</f>
        <v>0</v>
      </c>
      <c r="T150"/>
    </row>
    <row r="151" spans="1:20" x14ac:dyDescent="0.25">
      <c r="A151" s="11"/>
      <c r="B151" s="1"/>
      <c r="C151" s="13"/>
      <c r="D151" s="1"/>
      <c r="E151" s="1"/>
      <c r="F151" s="14"/>
      <c r="G151" s="1"/>
      <c r="H151" s="1"/>
      <c r="I151" s="1"/>
      <c r="J151" s="1"/>
      <c r="K151" s="16"/>
      <c r="L151" s="16"/>
      <c r="M151" s="17">
        <f>Table34[[#This Row],[Debet]]</f>
        <v>0</v>
      </c>
      <c r="T151"/>
    </row>
    <row r="152" spans="1:20" x14ac:dyDescent="0.25">
      <c r="A152" s="11"/>
      <c r="B152" s="1"/>
      <c r="C152" s="13"/>
      <c r="D152" s="1"/>
      <c r="E152" s="1"/>
      <c r="F152" s="14"/>
      <c r="G152" s="1"/>
      <c r="H152" s="1"/>
      <c r="I152" s="1"/>
      <c r="J152" s="1"/>
      <c r="K152" s="16"/>
      <c r="L152" s="16"/>
      <c r="M152" s="17">
        <f>Table34[[#This Row],[Debet]]</f>
        <v>0</v>
      </c>
      <c r="T152"/>
    </row>
    <row r="153" spans="1:20" x14ac:dyDescent="0.25">
      <c r="A153" s="11"/>
      <c r="B153" s="1"/>
      <c r="C153" s="13"/>
      <c r="D153" s="1"/>
      <c r="E153" s="1"/>
      <c r="F153" s="14"/>
      <c r="G153" s="1"/>
      <c r="H153" s="1"/>
      <c r="I153" s="1"/>
      <c r="J153" s="1"/>
      <c r="K153" s="16"/>
      <c r="L153" s="16"/>
      <c r="M153" s="17">
        <f>Table34[[#This Row],[Debet]]</f>
        <v>0</v>
      </c>
      <c r="T153"/>
    </row>
    <row r="154" spans="1:20" x14ac:dyDescent="0.25">
      <c r="A154" s="11"/>
      <c r="B154" s="1"/>
      <c r="C154" s="13"/>
      <c r="D154" s="1"/>
      <c r="E154" s="1"/>
      <c r="F154" s="14"/>
      <c r="G154" s="1"/>
      <c r="H154" s="1"/>
      <c r="I154" s="1"/>
      <c r="J154" s="1"/>
      <c r="K154" s="16"/>
      <c r="L154" s="16"/>
      <c r="M154" s="17">
        <f>Table34[[#This Row],[Debet]]</f>
        <v>0</v>
      </c>
      <c r="T154"/>
    </row>
    <row r="155" spans="1:20" x14ac:dyDescent="0.25">
      <c r="A155" s="11"/>
      <c r="B155" s="1"/>
      <c r="C155" s="13"/>
      <c r="D155" s="1"/>
      <c r="E155" s="1"/>
      <c r="F155" s="14"/>
      <c r="G155" s="1"/>
      <c r="H155" s="1"/>
      <c r="I155" s="1"/>
      <c r="J155" s="1"/>
      <c r="K155" s="16"/>
      <c r="L155" s="16"/>
      <c r="M155" s="17">
        <f>Table34[[#This Row],[Debet]]</f>
        <v>0</v>
      </c>
      <c r="T155"/>
    </row>
    <row r="156" spans="1:20" x14ac:dyDescent="0.25">
      <c r="A156" s="11"/>
      <c r="B156" s="1"/>
      <c r="C156" s="13"/>
      <c r="D156" s="1"/>
      <c r="E156" s="1"/>
      <c r="F156" s="14"/>
      <c r="G156" s="1"/>
      <c r="H156" s="1"/>
      <c r="I156" s="1"/>
      <c r="J156" s="1"/>
      <c r="K156" s="16"/>
      <c r="L156" s="16"/>
      <c r="M156" s="17">
        <f>Table34[[#This Row],[Debet]]</f>
        <v>0</v>
      </c>
      <c r="T156"/>
    </row>
    <row r="157" spans="1:20" x14ac:dyDescent="0.25">
      <c r="A157" s="11"/>
      <c r="B157" s="1"/>
      <c r="C157" s="13"/>
      <c r="D157" s="1"/>
      <c r="E157" s="1"/>
      <c r="F157" s="14"/>
      <c r="G157" s="1"/>
      <c r="H157" s="1"/>
      <c r="I157" s="1"/>
      <c r="J157" s="1"/>
      <c r="K157" s="16"/>
      <c r="L157" s="16"/>
      <c r="M157" s="17">
        <f>Table34[[#This Row],[Debet]]</f>
        <v>0</v>
      </c>
      <c r="T157"/>
    </row>
    <row r="158" spans="1:20" x14ac:dyDescent="0.25">
      <c r="A158" s="11"/>
      <c r="B158" s="1"/>
      <c r="C158" s="13"/>
      <c r="D158" s="1"/>
      <c r="E158" s="1"/>
      <c r="F158" s="14"/>
      <c r="G158" s="1"/>
      <c r="H158" s="1"/>
      <c r="I158" s="1"/>
      <c r="J158" s="1"/>
      <c r="K158" s="16"/>
      <c r="L158" s="16"/>
      <c r="M158" s="17">
        <f>Table34[[#This Row],[Debet]]</f>
        <v>0</v>
      </c>
      <c r="T158"/>
    </row>
    <row r="159" spans="1:20" x14ac:dyDescent="0.25">
      <c r="A159" s="11"/>
      <c r="B159" s="1"/>
      <c r="C159" s="13"/>
      <c r="D159" s="1"/>
      <c r="E159" s="1"/>
      <c r="F159" s="14"/>
      <c r="G159" s="1"/>
      <c r="H159" s="1"/>
      <c r="I159" s="1"/>
      <c r="J159" s="1"/>
      <c r="K159" s="16"/>
      <c r="L159" s="16"/>
      <c r="M159" s="17">
        <f>Table34[[#This Row],[Debet]]</f>
        <v>0</v>
      </c>
      <c r="T159"/>
    </row>
    <row r="160" spans="1:20" x14ac:dyDescent="0.25">
      <c r="A160" s="11"/>
      <c r="B160" s="1"/>
      <c r="C160" s="13"/>
      <c r="D160" s="1"/>
      <c r="E160" s="1"/>
      <c r="F160" s="14"/>
      <c r="G160" s="1"/>
      <c r="H160" s="1"/>
      <c r="I160" s="1"/>
      <c r="J160" s="1"/>
      <c r="K160" s="16"/>
      <c r="L160" s="16"/>
      <c r="M160" s="17">
        <f>Table34[[#This Row],[Debet]]</f>
        <v>0</v>
      </c>
      <c r="T160"/>
    </row>
    <row r="161" spans="1:20" x14ac:dyDescent="0.25">
      <c r="A161" s="11"/>
      <c r="B161" s="1"/>
      <c r="C161" s="13"/>
      <c r="D161" s="1"/>
      <c r="E161" s="1"/>
      <c r="F161" s="14"/>
      <c r="G161" s="1"/>
      <c r="H161" s="1"/>
      <c r="I161" s="1"/>
      <c r="J161" s="1"/>
      <c r="K161" s="16"/>
      <c r="L161" s="16"/>
      <c r="M161" s="17">
        <f>Table34[[#This Row],[Debet]]</f>
        <v>0</v>
      </c>
      <c r="T161"/>
    </row>
    <row r="162" spans="1:20" x14ac:dyDescent="0.25">
      <c r="A162" s="11"/>
      <c r="B162" s="1"/>
      <c r="C162" s="13"/>
      <c r="D162" s="1"/>
      <c r="E162" s="1"/>
      <c r="F162" s="14"/>
      <c r="G162" s="1"/>
      <c r="H162" s="1"/>
      <c r="I162" s="1"/>
      <c r="J162" s="1"/>
      <c r="K162" s="16"/>
      <c r="L162" s="16"/>
      <c r="M162" s="17">
        <f>Table34[[#This Row],[Debet]]</f>
        <v>0</v>
      </c>
      <c r="T162"/>
    </row>
    <row r="163" spans="1:20" x14ac:dyDescent="0.25">
      <c r="A163" s="11"/>
      <c r="B163" s="1"/>
      <c r="C163" s="13"/>
      <c r="D163" s="1"/>
      <c r="E163" s="1"/>
      <c r="F163" s="14"/>
      <c r="G163" s="1"/>
      <c r="H163" s="1"/>
      <c r="I163" s="1"/>
      <c r="J163" s="1"/>
      <c r="K163" s="16"/>
      <c r="L163" s="16"/>
      <c r="M163" s="17">
        <f>Table34[[#This Row],[Debet]]</f>
        <v>0</v>
      </c>
      <c r="T163"/>
    </row>
    <row r="164" spans="1:20" x14ac:dyDescent="0.25">
      <c r="A164" s="11"/>
      <c r="B164" s="1"/>
      <c r="C164" s="13"/>
      <c r="D164" s="1"/>
      <c r="E164" s="1"/>
      <c r="F164" s="14"/>
      <c r="G164" s="1"/>
      <c r="H164" s="1"/>
      <c r="I164" s="1"/>
      <c r="J164" s="1"/>
      <c r="K164" s="16"/>
      <c r="L164" s="16"/>
      <c r="M164" s="17">
        <f>Table34[[#This Row],[Debet]]</f>
        <v>0</v>
      </c>
      <c r="T164"/>
    </row>
    <row r="165" spans="1:20" x14ac:dyDescent="0.25">
      <c r="A165" s="11"/>
      <c r="B165" s="1"/>
      <c r="C165" s="13"/>
      <c r="D165" s="1"/>
      <c r="E165" s="1"/>
      <c r="F165" s="14"/>
      <c r="G165" s="1"/>
      <c r="H165" s="1"/>
      <c r="I165" s="1"/>
      <c r="J165" s="1"/>
      <c r="K165" s="16"/>
      <c r="L165" s="16"/>
      <c r="M165" s="17">
        <f>Table34[[#This Row],[Debet]]</f>
        <v>0</v>
      </c>
      <c r="T165"/>
    </row>
    <row r="166" spans="1:20" x14ac:dyDescent="0.25">
      <c r="A166" s="11"/>
      <c r="B166" s="1"/>
      <c r="C166" s="13"/>
      <c r="D166" s="1"/>
      <c r="E166" s="1"/>
      <c r="F166" s="14"/>
      <c r="G166" s="1"/>
      <c r="H166" s="1"/>
      <c r="I166" s="1"/>
      <c r="J166" s="1"/>
      <c r="K166" s="16"/>
      <c r="L166" s="16"/>
      <c r="M166" s="17">
        <f>Table34[[#This Row],[Debet]]</f>
        <v>0</v>
      </c>
      <c r="T166"/>
    </row>
    <row r="167" spans="1:20" x14ac:dyDescent="0.25">
      <c r="A167" s="11"/>
      <c r="B167" s="1"/>
      <c r="C167" s="13"/>
      <c r="D167" s="1"/>
      <c r="E167" s="1"/>
      <c r="F167" s="14"/>
      <c r="G167" s="1"/>
      <c r="H167" s="1"/>
      <c r="I167" s="1"/>
      <c r="J167" s="1"/>
      <c r="K167" s="16"/>
      <c r="L167" s="16"/>
      <c r="M167" s="17">
        <f>Table34[[#This Row],[Debet]]</f>
        <v>0</v>
      </c>
      <c r="T167"/>
    </row>
    <row r="168" spans="1:20" x14ac:dyDescent="0.25">
      <c r="A168" s="11"/>
      <c r="B168" s="1"/>
      <c r="C168" s="13"/>
      <c r="D168" s="1"/>
      <c r="E168" s="1"/>
      <c r="F168" s="14"/>
      <c r="G168" s="1"/>
      <c r="H168" s="1"/>
      <c r="I168" s="1"/>
      <c r="J168" s="1"/>
      <c r="K168" s="16"/>
      <c r="L168" s="16"/>
      <c r="M168" s="17">
        <f>Table34[[#This Row],[Debet]]</f>
        <v>0</v>
      </c>
      <c r="T168"/>
    </row>
    <row r="169" spans="1:20" x14ac:dyDescent="0.25">
      <c r="A169" s="11"/>
      <c r="B169" s="1"/>
      <c r="C169" s="13"/>
      <c r="D169" s="1"/>
      <c r="E169" s="1"/>
      <c r="F169" s="14"/>
      <c r="G169" s="1"/>
      <c r="H169" s="1"/>
      <c r="I169" s="1"/>
      <c r="J169" s="1"/>
      <c r="K169" s="16"/>
      <c r="L169" s="16"/>
      <c r="M169" s="17">
        <f>Table34[[#This Row],[Debet]]</f>
        <v>0</v>
      </c>
      <c r="T169"/>
    </row>
    <row r="170" spans="1:20" x14ac:dyDescent="0.25">
      <c r="A170" s="11"/>
      <c r="B170" s="1"/>
      <c r="C170" s="13"/>
      <c r="D170" s="1"/>
      <c r="E170" s="1"/>
      <c r="F170" s="14"/>
      <c r="G170" s="1"/>
      <c r="H170" s="1"/>
      <c r="I170" s="1"/>
      <c r="J170" s="1"/>
      <c r="K170" s="16"/>
      <c r="L170" s="16"/>
      <c r="M170" s="17">
        <f>Table34[[#This Row],[Debet]]</f>
        <v>0</v>
      </c>
      <c r="T170"/>
    </row>
    <row r="171" spans="1:20" x14ac:dyDescent="0.25">
      <c r="A171" s="11"/>
      <c r="B171" s="1"/>
      <c r="C171" s="13"/>
      <c r="D171" s="1"/>
      <c r="E171" s="1"/>
      <c r="F171" s="14"/>
      <c r="G171" s="1"/>
      <c r="H171" s="1"/>
      <c r="I171" s="1"/>
      <c r="J171" s="1"/>
      <c r="K171" s="16"/>
      <c r="L171" s="16"/>
      <c r="M171" s="17">
        <f>Table34[[#This Row],[Debet]]</f>
        <v>0</v>
      </c>
      <c r="T171"/>
    </row>
    <row r="172" spans="1:20" x14ac:dyDescent="0.25">
      <c r="A172" s="11"/>
      <c r="B172" s="1"/>
      <c r="C172" s="13"/>
      <c r="D172" s="1"/>
      <c r="E172" s="1"/>
      <c r="F172" s="14"/>
      <c r="G172" s="1"/>
      <c r="H172" s="1"/>
      <c r="I172" s="1"/>
      <c r="J172" s="1"/>
      <c r="K172" s="16"/>
      <c r="L172" s="16"/>
      <c r="M172" s="17">
        <f>Table34[[#This Row],[Debet]]</f>
        <v>0</v>
      </c>
      <c r="T172"/>
    </row>
    <row r="173" spans="1:20" x14ac:dyDescent="0.25">
      <c r="A173" s="11"/>
      <c r="B173" s="1"/>
      <c r="C173" s="13"/>
      <c r="D173" s="1"/>
      <c r="E173" s="1"/>
      <c r="F173" s="14"/>
      <c r="G173" s="1"/>
      <c r="H173" s="1"/>
      <c r="I173" s="1"/>
      <c r="J173" s="1"/>
      <c r="K173" s="16"/>
      <c r="L173" s="16"/>
      <c r="M173" s="17">
        <f>Table34[[#This Row],[Debet]]</f>
        <v>0</v>
      </c>
      <c r="T173"/>
    </row>
    <row r="174" spans="1:20" x14ac:dyDescent="0.25">
      <c r="A174" s="11"/>
      <c r="B174" s="1"/>
      <c r="C174" s="13"/>
      <c r="D174" s="1"/>
      <c r="E174" s="1"/>
      <c r="F174" s="14"/>
      <c r="G174" s="1"/>
      <c r="H174" s="1"/>
      <c r="I174" s="1"/>
      <c r="J174" s="1"/>
      <c r="K174" s="16"/>
      <c r="L174" s="16"/>
      <c r="M174" s="17">
        <f>Table34[[#This Row],[Debet]]</f>
        <v>0</v>
      </c>
      <c r="T174"/>
    </row>
    <row r="175" spans="1:20" x14ac:dyDescent="0.25">
      <c r="A175" s="11"/>
      <c r="B175" s="1"/>
      <c r="C175" s="13"/>
      <c r="D175" s="1"/>
      <c r="E175" s="1"/>
      <c r="F175" s="14"/>
      <c r="G175" s="1"/>
      <c r="H175" s="1"/>
      <c r="I175" s="1"/>
      <c r="J175" s="1"/>
      <c r="K175" s="16"/>
      <c r="L175" s="16"/>
      <c r="M175" s="17">
        <f>Table34[[#This Row],[Debet]]</f>
        <v>0</v>
      </c>
      <c r="T175"/>
    </row>
    <row r="176" spans="1:20" x14ac:dyDescent="0.25">
      <c r="A176" s="11"/>
      <c r="B176" s="1"/>
      <c r="C176" s="13"/>
      <c r="D176" s="1"/>
      <c r="E176" s="1"/>
      <c r="F176" s="14"/>
      <c r="G176" s="1"/>
      <c r="H176" s="1"/>
      <c r="I176" s="1"/>
      <c r="J176" s="1"/>
      <c r="K176" s="16"/>
      <c r="L176" s="16"/>
      <c r="M176" s="17">
        <f>Table34[[#This Row],[Debet]]</f>
        <v>0</v>
      </c>
      <c r="T176"/>
    </row>
    <row r="177" spans="1:20" x14ac:dyDescent="0.25">
      <c r="A177" s="11"/>
      <c r="B177" s="1"/>
      <c r="C177" s="13"/>
      <c r="D177" s="1"/>
      <c r="E177" s="1"/>
      <c r="F177" s="14"/>
      <c r="G177" s="1"/>
      <c r="H177" s="1"/>
      <c r="I177" s="1"/>
      <c r="J177" s="1"/>
      <c r="K177" s="16"/>
      <c r="L177" s="16"/>
      <c r="M177" s="17">
        <f>Table34[[#This Row],[Debet]]</f>
        <v>0</v>
      </c>
      <c r="T177"/>
    </row>
    <row r="178" spans="1:20" x14ac:dyDescent="0.25">
      <c r="A178" s="11"/>
      <c r="B178" s="1"/>
      <c r="C178" s="13"/>
      <c r="D178" s="1"/>
      <c r="E178" s="1"/>
      <c r="F178" s="14"/>
      <c r="G178" s="1"/>
      <c r="H178" s="1"/>
      <c r="I178" s="1"/>
      <c r="J178" s="1"/>
      <c r="K178" s="16"/>
      <c r="L178" s="16"/>
      <c r="M178" s="17">
        <f>Table34[[#This Row],[Debet]]</f>
        <v>0</v>
      </c>
      <c r="T178"/>
    </row>
    <row r="179" spans="1:20" x14ac:dyDescent="0.25">
      <c r="A179" s="11"/>
      <c r="B179" s="1"/>
      <c r="C179" s="13"/>
      <c r="D179" s="1"/>
      <c r="E179" s="1"/>
      <c r="F179" s="14"/>
      <c r="G179" s="1"/>
      <c r="H179" s="1"/>
      <c r="I179" s="1"/>
      <c r="J179" s="1"/>
      <c r="K179" s="16"/>
      <c r="L179" s="16"/>
      <c r="M179" s="17">
        <f>Table34[[#This Row],[Debet]]</f>
        <v>0</v>
      </c>
      <c r="T179"/>
    </row>
    <row r="180" spans="1:20" x14ac:dyDescent="0.25">
      <c r="A180" s="11"/>
      <c r="B180" s="1"/>
      <c r="C180" s="13"/>
      <c r="D180" s="1"/>
      <c r="E180" s="1"/>
      <c r="F180" s="14"/>
      <c r="G180" s="1"/>
      <c r="H180" s="1"/>
      <c r="I180" s="1"/>
      <c r="J180" s="1"/>
      <c r="K180" s="16"/>
      <c r="L180" s="16"/>
      <c r="M180" s="17">
        <f>Table34[[#This Row],[Debet]]</f>
        <v>0</v>
      </c>
      <c r="T180"/>
    </row>
    <row r="181" spans="1:20" x14ac:dyDescent="0.25">
      <c r="A181" s="11"/>
      <c r="B181" s="1"/>
      <c r="C181" s="13"/>
      <c r="D181" s="1"/>
      <c r="E181" s="1"/>
      <c r="F181" s="14"/>
      <c r="G181" s="1"/>
      <c r="H181" s="1"/>
      <c r="I181" s="1"/>
      <c r="J181" s="1"/>
      <c r="K181" s="16"/>
      <c r="L181" s="16"/>
      <c r="M181" s="17">
        <f>Table34[[#This Row],[Debet]]</f>
        <v>0</v>
      </c>
      <c r="T181"/>
    </row>
    <row r="182" spans="1:20" x14ac:dyDescent="0.25">
      <c r="A182" s="11"/>
      <c r="B182" s="1"/>
      <c r="C182" s="13"/>
      <c r="D182" s="1"/>
      <c r="E182" s="1"/>
      <c r="F182" s="14"/>
      <c r="G182" s="1"/>
      <c r="H182" s="1"/>
      <c r="I182" s="1"/>
      <c r="J182" s="1"/>
      <c r="K182" s="16"/>
      <c r="L182" s="27"/>
      <c r="M182" s="17">
        <f>Table34[[#This Row],[Debet]]</f>
        <v>0</v>
      </c>
      <c r="T182"/>
    </row>
    <row r="183" spans="1:20" x14ac:dyDescent="0.25">
      <c r="A183" s="11"/>
      <c r="B183" s="1"/>
      <c r="C183" s="13"/>
      <c r="D183" s="1"/>
      <c r="E183" s="1"/>
      <c r="F183" s="14"/>
      <c r="G183" s="1"/>
      <c r="H183" s="1"/>
      <c r="I183" s="1"/>
      <c r="J183" s="1"/>
      <c r="K183" s="16"/>
      <c r="L183" s="27"/>
      <c r="M183" s="17">
        <f>Table34[[#This Row],[Debet]]</f>
        <v>0</v>
      </c>
      <c r="T183"/>
    </row>
    <row r="184" spans="1:20" x14ac:dyDescent="0.25">
      <c r="A184" s="11"/>
      <c r="B184" s="1"/>
      <c r="C184" s="13"/>
      <c r="D184" s="1"/>
      <c r="E184" s="1"/>
      <c r="F184" s="14"/>
      <c r="G184" s="1"/>
      <c r="H184" s="1"/>
      <c r="I184" s="1"/>
      <c r="J184" s="1"/>
      <c r="K184" s="16"/>
      <c r="L184" s="16"/>
      <c r="M184" s="17">
        <f>Table34[[#This Row],[Debet]]</f>
        <v>0</v>
      </c>
      <c r="T184"/>
    </row>
    <row r="185" spans="1:20" x14ac:dyDescent="0.25">
      <c r="A185" s="11"/>
      <c r="B185" s="1"/>
      <c r="C185" s="13"/>
      <c r="D185" s="1"/>
      <c r="E185" s="1"/>
      <c r="F185" s="14"/>
      <c r="G185" s="1"/>
      <c r="H185" s="1"/>
      <c r="I185" s="1"/>
      <c r="J185" s="1"/>
      <c r="K185" s="16"/>
      <c r="L185" s="16"/>
      <c r="M185" s="17">
        <f>Table34[[#This Row],[Debet]]</f>
        <v>0</v>
      </c>
      <c r="T185"/>
    </row>
    <row r="186" spans="1:20" x14ac:dyDescent="0.25">
      <c r="A186" s="11"/>
      <c r="B186" s="1"/>
      <c r="C186" s="13"/>
      <c r="D186" s="1"/>
      <c r="E186" s="1"/>
      <c r="F186" s="14"/>
      <c r="G186" s="1"/>
      <c r="H186" s="1"/>
      <c r="I186" s="1"/>
      <c r="J186" s="1"/>
      <c r="K186" s="16"/>
      <c r="L186" s="16"/>
      <c r="M186" s="17">
        <f>Table34[[#This Row],[Debet]]</f>
        <v>0</v>
      </c>
      <c r="T186"/>
    </row>
    <row r="187" spans="1:20" x14ac:dyDescent="0.25">
      <c r="A187" s="11"/>
      <c r="B187" s="1"/>
      <c r="C187" s="13"/>
      <c r="D187" s="1"/>
      <c r="E187" s="1"/>
      <c r="F187" s="14"/>
      <c r="G187" s="1"/>
      <c r="H187" s="1"/>
      <c r="I187" s="1"/>
      <c r="J187" s="1"/>
      <c r="K187" s="16"/>
      <c r="L187" s="16"/>
      <c r="M187" s="17">
        <f>Table34[[#This Row],[Debet]]</f>
        <v>0</v>
      </c>
      <c r="T187"/>
    </row>
    <row r="188" spans="1:20" x14ac:dyDescent="0.25">
      <c r="A188" s="11"/>
      <c r="B188" s="1"/>
      <c r="C188" s="13"/>
      <c r="D188" s="1"/>
      <c r="E188" s="1"/>
      <c r="F188" s="14"/>
      <c r="G188" s="1"/>
      <c r="H188" s="1"/>
      <c r="I188" s="1"/>
      <c r="J188" s="1"/>
      <c r="K188" s="16"/>
      <c r="L188" s="16"/>
      <c r="M188" s="17">
        <f>Table34[[#This Row],[Debet]]</f>
        <v>0</v>
      </c>
      <c r="T188"/>
    </row>
    <row r="189" spans="1:20" x14ac:dyDescent="0.25">
      <c r="A189" s="11"/>
      <c r="B189" s="1"/>
      <c r="C189" s="13"/>
      <c r="D189" s="1"/>
      <c r="E189" s="1"/>
      <c r="F189" s="14"/>
      <c r="G189" s="1"/>
      <c r="H189" s="1"/>
      <c r="I189" s="1"/>
      <c r="J189" s="1"/>
      <c r="K189" s="16"/>
      <c r="L189" s="16"/>
      <c r="M189" s="17">
        <f>Table34[[#This Row],[Debet]]</f>
        <v>0</v>
      </c>
      <c r="T189"/>
    </row>
    <row r="190" spans="1:20" x14ac:dyDescent="0.25">
      <c r="A190" s="11"/>
      <c r="B190" s="1"/>
      <c r="C190" s="13"/>
      <c r="D190" s="1"/>
      <c r="E190" s="1"/>
      <c r="F190" s="14"/>
      <c r="G190" s="1"/>
      <c r="H190" s="1"/>
      <c r="I190" s="1"/>
      <c r="J190" s="1"/>
      <c r="K190" s="16"/>
      <c r="L190" s="16"/>
      <c r="M190" s="17">
        <f>Table34[[#This Row],[Debet]]</f>
        <v>0</v>
      </c>
      <c r="T190"/>
    </row>
    <row r="191" spans="1:20" x14ac:dyDescent="0.25">
      <c r="A191" s="11"/>
      <c r="B191" s="1"/>
      <c r="C191" s="13"/>
      <c r="D191" s="1"/>
      <c r="E191" s="1"/>
      <c r="F191" s="14"/>
      <c r="G191" s="1"/>
      <c r="H191" s="1"/>
      <c r="I191" s="1"/>
      <c r="J191" s="1"/>
      <c r="K191" s="16"/>
      <c r="L191" s="16"/>
      <c r="M191" s="17">
        <f>Table34[[#This Row],[Debet]]</f>
        <v>0</v>
      </c>
      <c r="T191"/>
    </row>
    <row r="192" spans="1:20" x14ac:dyDescent="0.25">
      <c r="A192" s="11"/>
      <c r="B192" s="1"/>
      <c r="C192" s="13"/>
      <c r="D192" s="1"/>
      <c r="E192" s="1"/>
      <c r="F192" s="14"/>
      <c r="G192" s="1"/>
      <c r="H192" s="1"/>
      <c r="I192" s="1"/>
      <c r="J192" s="1"/>
      <c r="K192" s="16"/>
      <c r="L192" s="16"/>
      <c r="M192" s="17">
        <f>Table34[[#This Row],[Debet]]</f>
        <v>0</v>
      </c>
      <c r="T192"/>
    </row>
    <row r="193" spans="1:20" x14ac:dyDescent="0.25">
      <c r="A193" s="11"/>
      <c r="B193" s="1"/>
      <c r="C193" s="13"/>
      <c r="D193" s="1"/>
      <c r="E193" s="1"/>
      <c r="F193" s="14"/>
      <c r="G193" s="1"/>
      <c r="H193" s="1"/>
      <c r="I193" s="1"/>
      <c r="J193" s="1"/>
      <c r="K193" s="16"/>
      <c r="L193" s="16"/>
      <c r="M193" s="17">
        <f>Table34[[#This Row],[Debet]]</f>
        <v>0</v>
      </c>
      <c r="T193"/>
    </row>
    <row r="194" spans="1:20" x14ac:dyDescent="0.25">
      <c r="A194" s="11"/>
      <c r="B194" s="1"/>
      <c r="C194" s="13"/>
      <c r="D194" s="1"/>
      <c r="E194" s="1"/>
      <c r="F194" s="14"/>
      <c r="G194" s="1"/>
      <c r="H194" s="1"/>
      <c r="I194" s="1"/>
      <c r="J194" s="1"/>
      <c r="K194" s="16"/>
      <c r="L194" s="16"/>
      <c r="M194" s="17">
        <f>Table34[[#This Row],[Debet]]</f>
        <v>0</v>
      </c>
      <c r="T194"/>
    </row>
    <row r="195" spans="1:20" x14ac:dyDescent="0.25">
      <c r="A195" s="11"/>
      <c r="B195" s="1"/>
      <c r="C195" s="13"/>
      <c r="D195" s="1"/>
      <c r="E195" s="1"/>
      <c r="F195" s="14"/>
      <c r="G195" s="1"/>
      <c r="H195" s="1"/>
      <c r="I195" s="1"/>
      <c r="J195" s="1"/>
      <c r="K195" s="16"/>
      <c r="L195" s="16"/>
      <c r="M195" s="17">
        <f>Table34[[#This Row],[Debet]]</f>
        <v>0</v>
      </c>
      <c r="T195"/>
    </row>
    <row r="196" spans="1:20" x14ac:dyDescent="0.25">
      <c r="A196" s="11"/>
      <c r="B196" s="1"/>
      <c r="C196" s="13"/>
      <c r="D196" s="1"/>
      <c r="E196" s="1"/>
      <c r="F196" s="14"/>
      <c r="G196" s="1"/>
      <c r="H196" s="1"/>
      <c r="I196" s="1"/>
      <c r="J196" s="1"/>
      <c r="K196" s="16"/>
      <c r="L196" s="16"/>
      <c r="M196" s="17">
        <f>Table34[[#This Row],[Debet]]</f>
        <v>0</v>
      </c>
      <c r="T196"/>
    </row>
    <row r="197" spans="1:20" x14ac:dyDescent="0.25">
      <c r="A197" s="11"/>
      <c r="B197" s="1"/>
      <c r="C197" s="13"/>
      <c r="D197" s="1"/>
      <c r="E197" s="1"/>
      <c r="F197" s="14"/>
      <c r="G197" s="1"/>
      <c r="H197" s="1"/>
      <c r="I197" s="1"/>
      <c r="J197" s="1"/>
      <c r="K197" s="16"/>
      <c r="L197" s="16"/>
      <c r="M197" s="17">
        <f>Table34[[#This Row],[Debet]]</f>
        <v>0</v>
      </c>
      <c r="T197"/>
    </row>
    <row r="198" spans="1:20" x14ac:dyDescent="0.25">
      <c r="A198" s="11"/>
      <c r="B198" s="1"/>
      <c r="C198" s="13"/>
      <c r="D198" s="1"/>
      <c r="E198" s="1"/>
      <c r="F198" s="14"/>
      <c r="G198" s="1"/>
      <c r="H198" s="1"/>
      <c r="I198" s="1"/>
      <c r="J198" s="1"/>
      <c r="K198" s="16"/>
      <c r="L198" s="16"/>
      <c r="M198" s="17">
        <f>Table34[[#This Row],[Debet]]</f>
        <v>0</v>
      </c>
      <c r="T198"/>
    </row>
    <row r="199" spans="1:20" x14ac:dyDescent="0.25">
      <c r="A199" s="11"/>
      <c r="B199" s="1"/>
      <c r="C199" s="13"/>
      <c r="D199" s="1"/>
      <c r="E199" s="1"/>
      <c r="F199" s="14"/>
      <c r="G199" s="1"/>
      <c r="H199" s="1"/>
      <c r="I199" s="1"/>
      <c r="J199" s="1"/>
      <c r="K199" s="16"/>
      <c r="L199" s="16"/>
      <c r="M199" s="17">
        <f>Table34[[#This Row],[Debet]]</f>
        <v>0</v>
      </c>
      <c r="T199"/>
    </row>
    <row r="200" spans="1:20" x14ac:dyDescent="0.25">
      <c r="A200" s="11"/>
      <c r="B200" s="1"/>
      <c r="C200" s="13"/>
      <c r="D200" s="1"/>
      <c r="E200" s="1"/>
      <c r="F200" s="14"/>
      <c r="G200" s="1"/>
      <c r="H200" s="1"/>
      <c r="I200" s="1"/>
      <c r="J200" s="1"/>
      <c r="K200" s="16"/>
      <c r="L200" s="16"/>
      <c r="M200" s="17">
        <f>Table34[[#This Row],[Debet]]</f>
        <v>0</v>
      </c>
      <c r="T200"/>
    </row>
    <row r="201" spans="1:20" x14ac:dyDescent="0.25">
      <c r="A201" s="11"/>
      <c r="B201" s="1"/>
      <c r="C201" s="13"/>
      <c r="D201" s="1"/>
      <c r="E201" s="1"/>
      <c r="F201" s="14"/>
      <c r="G201" s="1"/>
      <c r="H201" s="1"/>
      <c r="I201" s="1"/>
      <c r="J201" s="1"/>
      <c r="K201" s="16"/>
      <c r="L201" s="16"/>
      <c r="M201" s="17">
        <f>Table34[[#This Row],[Debet]]</f>
        <v>0</v>
      </c>
      <c r="T201"/>
    </row>
    <row r="202" spans="1:20" x14ac:dyDescent="0.25">
      <c r="A202" s="11"/>
      <c r="B202" s="1"/>
      <c r="C202" s="13"/>
      <c r="D202" s="1"/>
      <c r="E202" s="1"/>
      <c r="F202" s="14"/>
      <c r="G202" s="1"/>
      <c r="H202" s="1"/>
      <c r="I202" s="1"/>
      <c r="J202" s="1"/>
      <c r="K202" s="16"/>
      <c r="L202" s="16"/>
      <c r="M202" s="17">
        <f>Table34[[#This Row],[Debet]]</f>
        <v>0</v>
      </c>
      <c r="T202"/>
    </row>
    <row r="203" spans="1:20" x14ac:dyDescent="0.25">
      <c r="A203" s="11"/>
      <c r="B203" s="1"/>
      <c r="C203" s="13"/>
      <c r="D203" s="1"/>
      <c r="E203" s="1"/>
      <c r="F203" s="14"/>
      <c r="G203" s="1"/>
      <c r="H203" s="1"/>
      <c r="I203" s="1"/>
      <c r="J203" s="1"/>
      <c r="K203" s="16"/>
      <c r="L203" s="16"/>
      <c r="M203" s="17">
        <f>Table34[[#This Row],[Debet]]</f>
        <v>0</v>
      </c>
      <c r="T203"/>
    </row>
    <row r="204" spans="1:20" x14ac:dyDescent="0.25">
      <c r="A204" s="11"/>
      <c r="B204" s="1"/>
      <c r="C204" s="13"/>
      <c r="D204" s="1"/>
      <c r="E204" s="1"/>
      <c r="F204" s="14"/>
      <c r="G204" s="1"/>
      <c r="H204" s="1"/>
      <c r="I204" s="1"/>
      <c r="J204" s="1"/>
      <c r="K204" s="16"/>
      <c r="L204" s="16"/>
      <c r="M204" s="17">
        <f>Table34[[#This Row],[Debet]]</f>
        <v>0</v>
      </c>
      <c r="T204"/>
    </row>
    <row r="205" spans="1:20" x14ac:dyDescent="0.25">
      <c r="A205" s="11"/>
      <c r="B205" s="1"/>
      <c r="C205" s="13"/>
      <c r="D205" s="1"/>
      <c r="E205" s="1"/>
      <c r="F205" s="14"/>
      <c r="G205" s="1"/>
      <c r="H205" s="1"/>
      <c r="I205" s="1"/>
      <c r="J205" s="1"/>
      <c r="K205" s="16"/>
      <c r="L205" s="16"/>
      <c r="M205" s="17">
        <f>Table34[[#This Row],[Debet]]</f>
        <v>0</v>
      </c>
      <c r="T205"/>
    </row>
    <row r="206" spans="1:20" x14ac:dyDescent="0.25">
      <c r="A206" s="11"/>
      <c r="B206" s="1"/>
      <c r="C206" s="13"/>
      <c r="D206" s="1"/>
      <c r="E206" s="1"/>
      <c r="F206" s="14"/>
      <c r="G206" s="1"/>
      <c r="H206" s="1"/>
      <c r="I206" s="1"/>
      <c r="J206" s="1"/>
      <c r="K206" s="16"/>
      <c r="L206" s="16"/>
      <c r="M206" s="17">
        <f>Table34[[#This Row],[Debet]]</f>
        <v>0</v>
      </c>
      <c r="T206"/>
    </row>
    <row r="207" spans="1:20" x14ac:dyDescent="0.25">
      <c r="A207" s="11"/>
      <c r="B207" s="1"/>
      <c r="C207" s="13"/>
      <c r="D207" s="1"/>
      <c r="E207" s="1"/>
      <c r="F207" s="14"/>
      <c r="G207" s="1"/>
      <c r="H207" s="1"/>
      <c r="I207" s="1"/>
      <c r="J207" s="1"/>
      <c r="K207" s="16"/>
      <c r="L207" s="16"/>
      <c r="M207" s="17">
        <f>Table34[[#This Row],[Debet]]</f>
        <v>0</v>
      </c>
      <c r="T207"/>
    </row>
    <row r="208" spans="1:20" x14ac:dyDescent="0.25">
      <c r="A208" s="11"/>
      <c r="B208" s="1"/>
      <c r="C208" s="13"/>
      <c r="D208" s="1"/>
      <c r="E208" s="1"/>
      <c r="F208" s="14"/>
      <c r="G208" s="1"/>
      <c r="H208" s="1"/>
      <c r="I208" s="1"/>
      <c r="J208" s="1"/>
      <c r="K208" s="16"/>
      <c r="L208" s="16"/>
      <c r="M208" s="17">
        <f>Table34[[#This Row],[Debet]]</f>
        <v>0</v>
      </c>
      <c r="T208"/>
    </row>
    <row r="209" spans="1:20" x14ac:dyDescent="0.25">
      <c r="A209" s="11"/>
      <c r="B209" s="1"/>
      <c r="C209" s="13"/>
      <c r="D209" s="1"/>
      <c r="E209" s="1"/>
      <c r="F209" s="14"/>
      <c r="G209" s="1"/>
      <c r="H209" s="1"/>
      <c r="I209" s="1"/>
      <c r="J209" s="1"/>
      <c r="K209" s="16"/>
      <c r="L209" s="16"/>
      <c r="M209" s="17">
        <f>Table34[[#This Row],[Debet]]</f>
        <v>0</v>
      </c>
      <c r="T209"/>
    </row>
    <row r="210" spans="1:20" x14ac:dyDescent="0.25">
      <c r="A210" s="11"/>
      <c r="B210" s="1"/>
      <c r="C210" s="13"/>
      <c r="D210" s="1"/>
      <c r="E210" s="1"/>
      <c r="F210" s="14"/>
      <c r="G210" s="1"/>
      <c r="H210" s="1"/>
      <c r="I210" s="1"/>
      <c r="J210" s="1"/>
      <c r="K210" s="16"/>
      <c r="L210" s="16"/>
      <c r="M210" s="17">
        <f>Table34[[#This Row],[Debet]]</f>
        <v>0</v>
      </c>
      <c r="T210"/>
    </row>
    <row r="211" spans="1:20" x14ac:dyDescent="0.25">
      <c r="A211" s="11"/>
      <c r="B211" s="1"/>
      <c r="C211" s="13"/>
      <c r="D211" s="1"/>
      <c r="E211" s="1"/>
      <c r="F211" s="14"/>
      <c r="G211" s="1"/>
      <c r="H211" s="1"/>
      <c r="I211" s="1"/>
      <c r="J211" s="1"/>
      <c r="K211" s="16"/>
      <c r="L211" s="16"/>
      <c r="M211" s="17">
        <f>Table34[[#This Row],[Debet]]</f>
        <v>0</v>
      </c>
      <c r="T211"/>
    </row>
    <row r="212" spans="1:20" x14ac:dyDescent="0.25">
      <c r="A212" s="11"/>
      <c r="B212" s="1"/>
      <c r="C212" s="13"/>
      <c r="D212" s="1"/>
      <c r="E212" s="1"/>
      <c r="F212" s="14"/>
      <c r="G212" s="1"/>
      <c r="H212" s="1"/>
      <c r="I212" s="1"/>
      <c r="J212" s="1"/>
      <c r="K212" s="16"/>
      <c r="L212" s="16"/>
      <c r="M212" s="17">
        <f>Table34[[#This Row],[Debet]]</f>
        <v>0</v>
      </c>
      <c r="T212"/>
    </row>
    <row r="213" spans="1:20" x14ac:dyDescent="0.25">
      <c r="A213" s="11"/>
      <c r="B213" s="1"/>
      <c r="C213" s="13"/>
      <c r="D213" s="1"/>
      <c r="E213" s="1"/>
      <c r="F213" s="14"/>
      <c r="G213" s="1"/>
      <c r="H213" s="1"/>
      <c r="I213" s="1"/>
      <c r="J213" s="1"/>
      <c r="K213" s="16"/>
      <c r="L213" s="16"/>
      <c r="M213" s="17">
        <f>Table34[[#This Row],[Debet]]</f>
        <v>0</v>
      </c>
      <c r="T213"/>
    </row>
    <row r="214" spans="1:20" x14ac:dyDescent="0.25">
      <c r="A214" s="11"/>
      <c r="B214" s="1"/>
      <c r="C214" s="13"/>
      <c r="D214" s="1"/>
      <c r="E214" s="1"/>
      <c r="F214" s="14"/>
      <c r="G214" s="1"/>
      <c r="H214" s="1"/>
      <c r="I214" s="1"/>
      <c r="J214" s="1"/>
      <c r="K214" s="16"/>
      <c r="L214" s="16"/>
      <c r="M214" s="17">
        <f>Table34[[#This Row],[Debet]]</f>
        <v>0</v>
      </c>
      <c r="T214"/>
    </row>
    <row r="215" spans="1:20" x14ac:dyDescent="0.25">
      <c r="A215" s="11"/>
      <c r="B215" s="1"/>
      <c r="C215" s="13"/>
      <c r="D215" s="1"/>
      <c r="E215" s="1"/>
      <c r="F215" s="14"/>
      <c r="G215" s="1"/>
      <c r="H215" s="1"/>
      <c r="I215" s="1"/>
      <c r="J215" s="1"/>
      <c r="K215" s="16"/>
      <c r="L215" s="16"/>
      <c r="M215" s="17">
        <f>Table34[[#This Row],[Debet]]</f>
        <v>0</v>
      </c>
      <c r="T215"/>
    </row>
    <row r="216" spans="1:20" x14ac:dyDescent="0.25">
      <c r="A216" s="11"/>
      <c r="B216" s="1"/>
      <c r="C216" s="13"/>
      <c r="D216" s="1"/>
      <c r="E216" s="1"/>
      <c r="F216" s="14"/>
      <c r="G216" s="1"/>
      <c r="H216" s="1"/>
      <c r="I216" s="1"/>
      <c r="J216" s="1"/>
      <c r="K216" s="16"/>
      <c r="L216" s="16"/>
      <c r="M216" s="17">
        <f>Table34[[#This Row],[Debet]]</f>
        <v>0</v>
      </c>
      <c r="T216"/>
    </row>
    <row r="217" spans="1:20" x14ac:dyDescent="0.25">
      <c r="A217" s="11"/>
      <c r="B217" s="1"/>
      <c r="C217" s="13"/>
      <c r="D217" s="1"/>
      <c r="E217" s="1"/>
      <c r="F217" s="14"/>
      <c r="G217" s="1"/>
      <c r="H217" s="1"/>
      <c r="I217" s="1"/>
      <c r="J217" s="1"/>
      <c r="K217" s="16"/>
      <c r="L217" s="16"/>
      <c r="M217" s="17">
        <f>Table34[[#This Row],[Debet]]</f>
        <v>0</v>
      </c>
      <c r="T217"/>
    </row>
    <row r="218" spans="1:20" x14ac:dyDescent="0.25">
      <c r="A218" s="11"/>
      <c r="B218" s="1"/>
      <c r="C218" s="13"/>
      <c r="D218" s="1"/>
      <c r="E218" s="1"/>
      <c r="F218" s="14"/>
      <c r="G218" s="1"/>
      <c r="H218" s="1"/>
      <c r="I218" s="1"/>
      <c r="J218" s="1"/>
      <c r="K218" s="16"/>
      <c r="L218" s="16"/>
      <c r="M218" s="17">
        <f>Table34[[#This Row],[Debet]]</f>
        <v>0</v>
      </c>
      <c r="T218"/>
    </row>
    <row r="219" spans="1:20" x14ac:dyDescent="0.25">
      <c r="A219" s="11"/>
      <c r="B219" s="1"/>
      <c r="C219" s="13"/>
      <c r="D219" s="1"/>
      <c r="E219" s="1"/>
      <c r="F219" s="14"/>
      <c r="G219" s="1"/>
      <c r="H219" s="1"/>
      <c r="I219" s="1"/>
      <c r="J219" s="1"/>
      <c r="K219" s="16"/>
      <c r="L219" s="16"/>
      <c r="M219" s="17">
        <f>Table34[[#This Row],[Debet]]</f>
        <v>0</v>
      </c>
      <c r="T219"/>
    </row>
    <row r="220" spans="1:20" x14ac:dyDescent="0.25">
      <c r="A220" s="11"/>
      <c r="B220" s="1"/>
      <c r="C220" s="13"/>
      <c r="D220" s="1"/>
      <c r="E220" s="1"/>
      <c r="F220" s="14"/>
      <c r="G220" s="1"/>
      <c r="H220" s="1"/>
      <c r="I220" s="1"/>
      <c r="J220" s="1"/>
      <c r="K220" s="16"/>
      <c r="L220" s="16"/>
      <c r="M220" s="17">
        <f>Table34[[#This Row],[Debet]]</f>
        <v>0</v>
      </c>
      <c r="T220"/>
    </row>
    <row r="221" spans="1:20" x14ac:dyDescent="0.25">
      <c r="A221" s="11"/>
      <c r="B221" s="1"/>
      <c r="C221" s="13"/>
      <c r="D221" s="1"/>
      <c r="E221" s="1"/>
      <c r="F221" s="14"/>
      <c r="G221" s="1"/>
      <c r="H221" s="1"/>
      <c r="I221" s="1"/>
      <c r="J221" s="1"/>
      <c r="K221" s="16"/>
      <c r="L221" s="16"/>
      <c r="M221" s="17">
        <f>Table34[[#This Row],[Debet]]</f>
        <v>0</v>
      </c>
      <c r="T221"/>
    </row>
    <row r="222" spans="1:20" x14ac:dyDescent="0.25">
      <c r="A222" s="11"/>
      <c r="B222" s="1"/>
      <c r="C222" s="13"/>
      <c r="D222" s="1"/>
      <c r="E222" s="1"/>
      <c r="F222" s="14"/>
      <c r="G222" s="1"/>
      <c r="H222" s="1"/>
      <c r="I222" s="1"/>
      <c r="J222" s="1"/>
      <c r="K222" s="16"/>
      <c r="L222" s="16"/>
      <c r="M222" s="17">
        <f>Table34[[#This Row],[Debet]]</f>
        <v>0</v>
      </c>
      <c r="T222"/>
    </row>
    <row r="223" spans="1:20" x14ac:dyDescent="0.25">
      <c r="A223" s="11"/>
      <c r="B223" s="1"/>
      <c r="C223" s="13"/>
      <c r="D223" s="1"/>
      <c r="E223" s="1"/>
      <c r="F223" s="14"/>
      <c r="G223" s="1"/>
      <c r="H223" s="1"/>
      <c r="I223" s="1"/>
      <c r="J223" s="1"/>
      <c r="K223" s="16"/>
      <c r="L223" s="16"/>
      <c r="M223" s="17">
        <f>Table34[[#This Row],[Debet]]</f>
        <v>0</v>
      </c>
      <c r="T223"/>
    </row>
    <row r="224" spans="1:20" x14ac:dyDescent="0.25">
      <c r="A224" s="11"/>
      <c r="B224" s="1"/>
      <c r="C224" s="13"/>
      <c r="D224" s="1"/>
      <c r="E224" s="1"/>
      <c r="F224" s="14"/>
      <c r="G224" s="1"/>
      <c r="H224" s="1"/>
      <c r="I224" s="1"/>
      <c r="J224" s="1"/>
      <c r="K224" s="16"/>
      <c r="L224" s="16"/>
      <c r="M224" s="17">
        <f>Table34[[#This Row],[Debet]]</f>
        <v>0</v>
      </c>
      <c r="T224"/>
    </row>
    <row r="225" spans="1:20" x14ac:dyDescent="0.25">
      <c r="A225" s="11"/>
      <c r="B225" s="1"/>
      <c r="C225" s="13"/>
      <c r="D225" s="1"/>
      <c r="E225" s="1"/>
      <c r="F225" s="14"/>
      <c r="G225" s="1"/>
      <c r="H225" s="1"/>
      <c r="I225" s="1"/>
      <c r="J225" s="1"/>
      <c r="K225" s="16"/>
      <c r="L225" s="16"/>
      <c r="M225" s="17">
        <f>Table34[[#This Row],[Debet]]</f>
        <v>0</v>
      </c>
      <c r="T225"/>
    </row>
    <row r="226" spans="1:20" x14ac:dyDescent="0.25">
      <c r="A226" s="11"/>
      <c r="B226" s="1"/>
      <c r="C226" s="13"/>
      <c r="D226" s="1"/>
      <c r="E226" s="1"/>
      <c r="F226" s="14"/>
      <c r="G226" s="1"/>
      <c r="H226" s="1"/>
      <c r="I226" s="1"/>
      <c r="J226" s="1"/>
      <c r="K226" s="16"/>
      <c r="L226" s="16"/>
      <c r="M226" s="17">
        <f>Table34[[#This Row],[Debet]]</f>
        <v>0</v>
      </c>
      <c r="T226"/>
    </row>
    <row r="227" spans="1:20" x14ac:dyDescent="0.25">
      <c r="A227" s="11"/>
      <c r="B227" s="1"/>
      <c r="C227" s="13"/>
      <c r="D227" s="1"/>
      <c r="E227" s="1"/>
      <c r="F227" s="14"/>
      <c r="G227" s="1"/>
      <c r="H227" s="1"/>
      <c r="I227" s="1"/>
      <c r="J227" s="1"/>
      <c r="K227" s="16"/>
      <c r="L227" s="16"/>
      <c r="M227" s="17">
        <f>Table34[[#This Row],[Debet]]</f>
        <v>0</v>
      </c>
      <c r="T227"/>
    </row>
    <row r="228" spans="1:20" x14ac:dyDescent="0.25">
      <c r="A228" s="11"/>
      <c r="B228" s="1"/>
      <c r="C228" s="13"/>
      <c r="D228" s="1"/>
      <c r="E228" s="1"/>
      <c r="F228" s="14"/>
      <c r="G228" s="1"/>
      <c r="H228" s="1"/>
      <c r="I228" s="1"/>
      <c r="J228" s="1"/>
      <c r="K228" s="16"/>
      <c r="L228" s="16"/>
      <c r="M228" s="17">
        <f>Table34[[#This Row],[Debet]]</f>
        <v>0</v>
      </c>
      <c r="T228"/>
    </row>
    <row r="229" spans="1:20" x14ac:dyDescent="0.25">
      <c r="A229" s="11"/>
      <c r="B229" s="1"/>
      <c r="C229" s="13"/>
      <c r="D229" s="1"/>
      <c r="E229" s="1"/>
      <c r="F229" s="14"/>
      <c r="G229" s="1"/>
      <c r="H229" s="1"/>
      <c r="I229" s="1"/>
      <c r="J229" s="1"/>
      <c r="K229" s="16"/>
      <c r="L229" s="16"/>
      <c r="M229" s="17">
        <f>Table34[[#This Row],[Debet]]</f>
        <v>0</v>
      </c>
      <c r="T229"/>
    </row>
    <row r="230" spans="1:20" x14ac:dyDescent="0.25">
      <c r="A230" s="11"/>
      <c r="B230" s="1"/>
      <c r="C230" s="13"/>
      <c r="D230" s="1"/>
      <c r="E230" s="1"/>
      <c r="F230" s="14"/>
      <c r="G230" s="1"/>
      <c r="H230" s="1"/>
      <c r="I230" s="1"/>
      <c r="J230" s="1"/>
      <c r="K230" s="16"/>
      <c r="L230" s="16"/>
      <c r="M230" s="17">
        <f>Table34[[#This Row],[Debet]]</f>
        <v>0</v>
      </c>
      <c r="T230"/>
    </row>
    <row r="231" spans="1:20" x14ac:dyDescent="0.25">
      <c r="A231" s="11"/>
      <c r="B231" s="1"/>
      <c r="C231" s="13"/>
      <c r="D231" s="1"/>
      <c r="E231" s="1"/>
      <c r="F231" s="14"/>
      <c r="G231" s="1"/>
      <c r="H231" s="1"/>
      <c r="I231" s="1"/>
      <c r="J231" s="1"/>
      <c r="K231" s="16"/>
      <c r="L231" s="16"/>
      <c r="M231" s="17">
        <f>Table34[[#This Row],[Debet]]</f>
        <v>0</v>
      </c>
      <c r="T231"/>
    </row>
    <row r="232" spans="1:20" x14ac:dyDescent="0.25">
      <c r="A232" s="11"/>
      <c r="B232" s="1"/>
      <c r="C232" s="13"/>
      <c r="D232" s="1"/>
      <c r="E232" s="1"/>
      <c r="F232" s="14"/>
      <c r="G232" s="1"/>
      <c r="H232" s="1"/>
      <c r="I232" s="1"/>
      <c r="J232" s="1"/>
      <c r="K232" s="16"/>
      <c r="L232" s="16"/>
      <c r="M232" s="17">
        <f>Table34[[#This Row],[Debet]]</f>
        <v>0</v>
      </c>
      <c r="T232"/>
    </row>
    <row r="233" spans="1:20" x14ac:dyDescent="0.25">
      <c r="A233" s="11"/>
      <c r="B233" s="1"/>
      <c r="C233" s="13"/>
      <c r="D233" s="1"/>
      <c r="E233" s="1"/>
      <c r="F233" s="14"/>
      <c r="G233" s="1"/>
      <c r="H233" s="1"/>
      <c r="I233" s="1"/>
      <c r="J233" s="1"/>
      <c r="K233" s="16"/>
      <c r="L233" s="16"/>
      <c r="M233" s="17">
        <f>Table34[[#This Row],[Debet]]</f>
        <v>0</v>
      </c>
      <c r="T233"/>
    </row>
    <row r="234" spans="1:20" x14ac:dyDescent="0.25">
      <c r="A234" s="11"/>
      <c r="B234" s="1"/>
      <c r="C234" s="13"/>
      <c r="D234" s="1"/>
      <c r="E234" s="1"/>
      <c r="F234" s="14"/>
      <c r="G234" s="1"/>
      <c r="H234" s="1"/>
      <c r="I234" s="1"/>
      <c r="J234" s="1"/>
      <c r="K234" s="16"/>
      <c r="L234" s="16"/>
      <c r="M234" s="17">
        <f>Table34[[#This Row],[Debet]]</f>
        <v>0</v>
      </c>
      <c r="T234"/>
    </row>
    <row r="235" spans="1:20" x14ac:dyDescent="0.25">
      <c r="A235" s="11"/>
      <c r="B235" s="1"/>
      <c r="C235" s="13"/>
      <c r="D235" s="1"/>
      <c r="E235" s="1"/>
      <c r="F235" s="14"/>
      <c r="G235" s="1"/>
      <c r="H235" s="1"/>
      <c r="I235" s="1"/>
      <c r="J235" s="1"/>
      <c r="K235" s="16"/>
      <c r="L235" s="16"/>
      <c r="M235" s="17">
        <f>Table34[[#This Row],[Debet]]</f>
        <v>0</v>
      </c>
      <c r="T235"/>
    </row>
    <row r="236" spans="1:20" x14ac:dyDescent="0.25">
      <c r="A236" s="11"/>
      <c r="B236" s="1"/>
      <c r="C236" s="13"/>
      <c r="D236" s="1"/>
      <c r="E236" s="1"/>
      <c r="F236" s="14"/>
      <c r="G236" s="1"/>
      <c r="H236" s="1"/>
      <c r="I236" s="1"/>
      <c r="J236" s="1"/>
      <c r="K236" s="16"/>
      <c r="L236" s="16"/>
      <c r="M236" s="17">
        <f>Table34[[#This Row],[Debet]]</f>
        <v>0</v>
      </c>
      <c r="T236"/>
    </row>
    <row r="237" spans="1:20" x14ac:dyDescent="0.25">
      <c r="A237" s="11"/>
      <c r="B237" s="1"/>
      <c r="C237" s="13"/>
      <c r="D237" s="1"/>
      <c r="E237" s="1"/>
      <c r="F237" s="14"/>
      <c r="G237" s="1"/>
      <c r="H237" s="1"/>
      <c r="I237" s="1"/>
      <c r="J237" s="1"/>
      <c r="K237" s="16"/>
      <c r="L237" s="16"/>
      <c r="M237" s="17">
        <f>Table34[[#This Row],[Debet]]</f>
        <v>0</v>
      </c>
      <c r="T237"/>
    </row>
    <row r="238" spans="1:20" x14ac:dyDescent="0.25">
      <c r="A238" s="11"/>
      <c r="B238" s="1"/>
      <c r="C238" s="13"/>
      <c r="D238" s="1"/>
      <c r="E238" s="1"/>
      <c r="F238" s="14"/>
      <c r="G238" s="1"/>
      <c r="H238" s="1"/>
      <c r="I238" s="1"/>
      <c r="J238" s="1"/>
      <c r="K238" s="16"/>
      <c r="L238" s="16"/>
      <c r="M238" s="17">
        <f>Table34[[#This Row],[Debet]]</f>
        <v>0</v>
      </c>
      <c r="T238"/>
    </row>
    <row r="239" spans="1:20" x14ac:dyDescent="0.25">
      <c r="A239" s="11"/>
      <c r="B239" s="1"/>
      <c r="C239" s="13"/>
      <c r="D239" s="1"/>
      <c r="E239" s="1"/>
      <c r="F239" s="14"/>
      <c r="G239" s="1"/>
      <c r="H239" s="1"/>
      <c r="I239" s="1"/>
      <c r="J239" s="1"/>
      <c r="K239" s="16"/>
      <c r="L239" s="16"/>
      <c r="M239" s="17">
        <f>Table34[[#This Row],[Debet]]</f>
        <v>0</v>
      </c>
      <c r="T239"/>
    </row>
    <row r="240" spans="1:20" x14ac:dyDescent="0.25">
      <c r="A240" s="11"/>
      <c r="B240" s="1"/>
      <c r="C240" s="13"/>
      <c r="D240" s="1"/>
      <c r="E240" s="1"/>
      <c r="F240" s="14"/>
      <c r="G240" s="1"/>
      <c r="H240" s="1"/>
      <c r="I240" s="1"/>
      <c r="J240" s="1"/>
      <c r="K240" s="16"/>
      <c r="L240" s="16"/>
      <c r="M240" s="17">
        <f>Table34[[#This Row],[Debet]]</f>
        <v>0</v>
      </c>
      <c r="T240"/>
    </row>
    <row r="241" spans="1:20" x14ac:dyDescent="0.25">
      <c r="A241" s="11"/>
      <c r="B241" s="1"/>
      <c r="C241" s="13"/>
      <c r="D241" s="1"/>
      <c r="E241" s="1"/>
      <c r="F241" s="14"/>
      <c r="G241" s="1"/>
      <c r="H241" s="1"/>
      <c r="I241" s="1"/>
      <c r="J241" s="1"/>
      <c r="K241" s="16"/>
      <c r="L241" s="16"/>
      <c r="M241" s="17">
        <f>Table34[[#This Row],[Debet]]</f>
        <v>0</v>
      </c>
      <c r="T241"/>
    </row>
    <row r="242" spans="1:20" x14ac:dyDescent="0.25">
      <c r="A242" s="11"/>
      <c r="B242" s="1"/>
      <c r="C242" s="13"/>
      <c r="D242" s="1"/>
      <c r="E242" s="1"/>
      <c r="F242" s="14"/>
      <c r="G242" s="1"/>
      <c r="H242" s="1"/>
      <c r="I242" s="1"/>
      <c r="J242" s="1"/>
      <c r="K242" s="16"/>
      <c r="L242" s="16"/>
      <c r="M242" s="17">
        <f>Table34[[#This Row],[Debet]]</f>
        <v>0</v>
      </c>
      <c r="T242"/>
    </row>
    <row r="243" spans="1:20" x14ac:dyDescent="0.25">
      <c r="A243" s="11"/>
      <c r="B243" s="1"/>
      <c r="C243" s="13"/>
      <c r="D243" s="1"/>
      <c r="E243" s="1"/>
      <c r="F243" s="14"/>
      <c r="G243" s="1"/>
      <c r="H243" s="1"/>
      <c r="I243" s="1"/>
      <c r="J243" s="1"/>
      <c r="K243" s="16"/>
      <c r="L243" s="16"/>
      <c r="M243" s="17">
        <f>Table34[[#This Row],[Debet]]</f>
        <v>0</v>
      </c>
      <c r="T243"/>
    </row>
    <row r="244" spans="1:20" x14ac:dyDescent="0.25">
      <c r="A244" s="11"/>
      <c r="B244" s="1"/>
      <c r="C244" s="13"/>
      <c r="D244" s="1"/>
      <c r="E244" s="1"/>
      <c r="F244" s="14"/>
      <c r="G244" s="1"/>
      <c r="H244" s="1"/>
      <c r="I244" s="1"/>
      <c r="J244" s="1"/>
      <c r="K244" s="16"/>
      <c r="L244" s="16"/>
      <c r="M244" s="17">
        <f>Table34[[#This Row],[Debet]]</f>
        <v>0</v>
      </c>
      <c r="T244"/>
    </row>
    <row r="245" spans="1:20" x14ac:dyDescent="0.25">
      <c r="A245" s="11"/>
      <c r="B245" s="1"/>
      <c r="C245" s="13"/>
      <c r="D245" s="1"/>
      <c r="E245" s="1"/>
      <c r="F245" s="14"/>
      <c r="G245" s="1"/>
      <c r="H245" s="1"/>
      <c r="I245" s="1"/>
      <c r="J245" s="1"/>
      <c r="K245" s="16"/>
      <c r="L245" s="16"/>
      <c r="M245" s="17">
        <f>Table34[[#This Row],[Debet]]</f>
        <v>0</v>
      </c>
      <c r="T245"/>
    </row>
    <row r="246" spans="1:20" x14ac:dyDescent="0.25">
      <c r="A246" s="11"/>
      <c r="B246" s="1"/>
      <c r="C246" s="13"/>
      <c r="D246" s="1"/>
      <c r="E246" s="1"/>
      <c r="F246" s="14"/>
      <c r="G246" s="1"/>
      <c r="H246" s="1"/>
      <c r="I246" s="1"/>
      <c r="J246" s="1"/>
      <c r="K246" s="16"/>
      <c r="L246" s="16"/>
      <c r="M246" s="17">
        <f>Table34[[#This Row],[Debet]]</f>
        <v>0</v>
      </c>
      <c r="T246"/>
    </row>
    <row r="247" spans="1:20" x14ac:dyDescent="0.25">
      <c r="A247" s="11"/>
      <c r="B247" s="1"/>
      <c r="C247" s="13"/>
      <c r="D247" s="1"/>
      <c r="E247" s="1"/>
      <c r="F247" s="14"/>
      <c r="G247" s="1"/>
      <c r="H247" s="1"/>
      <c r="I247" s="1"/>
      <c r="J247" s="1"/>
      <c r="K247" s="16"/>
      <c r="L247" s="16"/>
      <c r="M247" s="17">
        <f>Table34[[#This Row],[Debet]]</f>
        <v>0</v>
      </c>
      <c r="T247"/>
    </row>
    <row r="248" spans="1:20" x14ac:dyDescent="0.25">
      <c r="A248" s="11"/>
      <c r="B248" s="1"/>
      <c r="C248" s="13"/>
      <c r="D248" s="1"/>
      <c r="E248" s="1"/>
      <c r="F248" s="14"/>
      <c r="G248" s="1"/>
      <c r="H248" s="1"/>
      <c r="I248" s="1"/>
      <c r="J248" s="1"/>
      <c r="K248" s="16"/>
      <c r="L248" s="16"/>
      <c r="M248" s="17">
        <f>Table34[[#This Row],[Debet]]</f>
        <v>0</v>
      </c>
      <c r="T248"/>
    </row>
    <row r="249" spans="1:20" x14ac:dyDescent="0.25">
      <c r="A249" s="11"/>
      <c r="B249" s="1"/>
      <c r="C249" s="13"/>
      <c r="D249" s="1"/>
      <c r="E249" s="1"/>
      <c r="F249" s="14"/>
      <c r="G249" s="1"/>
      <c r="H249" s="1"/>
      <c r="I249" s="1"/>
      <c r="J249" s="1"/>
      <c r="K249" s="16"/>
      <c r="L249" s="16"/>
      <c r="M249" s="17">
        <f>Table34[[#This Row],[Debet]]</f>
        <v>0</v>
      </c>
      <c r="T249"/>
    </row>
    <row r="250" spans="1:20" x14ac:dyDescent="0.25">
      <c r="A250" s="11"/>
      <c r="B250" s="1"/>
      <c r="C250" s="13"/>
      <c r="D250" s="1"/>
      <c r="E250" s="1"/>
      <c r="F250" s="14"/>
      <c r="G250" s="1"/>
      <c r="H250" s="1"/>
      <c r="I250" s="1"/>
      <c r="J250" s="1"/>
      <c r="K250" s="16"/>
      <c r="L250" s="16"/>
      <c r="M250" s="17">
        <f>Table34[[#This Row],[Debet]]</f>
        <v>0</v>
      </c>
      <c r="T250"/>
    </row>
    <row r="251" spans="1:20" x14ac:dyDescent="0.25">
      <c r="A251" s="11"/>
      <c r="B251" s="1"/>
      <c r="C251" s="13"/>
      <c r="D251" s="1"/>
      <c r="E251" s="1"/>
      <c r="F251" s="14"/>
      <c r="G251" s="1"/>
      <c r="H251" s="1"/>
      <c r="I251" s="1"/>
      <c r="J251" s="1"/>
      <c r="K251" s="16"/>
      <c r="L251" s="16"/>
      <c r="M251" s="17">
        <f>Table34[[#This Row],[Debet]]</f>
        <v>0</v>
      </c>
      <c r="T251"/>
    </row>
    <row r="252" spans="1:20" x14ac:dyDescent="0.25">
      <c r="A252" s="11"/>
      <c r="B252" s="1"/>
      <c r="C252" s="13"/>
      <c r="D252" s="1"/>
      <c r="E252" s="1"/>
      <c r="F252" s="14"/>
      <c r="G252" s="1"/>
      <c r="H252" s="1"/>
      <c r="I252" s="1"/>
      <c r="J252" s="1"/>
      <c r="K252" s="16"/>
      <c r="L252" s="16"/>
      <c r="M252" s="17">
        <f>Table34[[#This Row],[Debet]]</f>
        <v>0</v>
      </c>
      <c r="T252"/>
    </row>
    <row r="253" spans="1:20" x14ac:dyDescent="0.25">
      <c r="A253" s="11"/>
      <c r="B253" s="1"/>
      <c r="C253" s="13"/>
      <c r="D253" s="1"/>
      <c r="E253" s="1"/>
      <c r="F253" s="14"/>
      <c r="G253" s="1"/>
      <c r="H253" s="1"/>
      <c r="I253" s="1"/>
      <c r="J253" s="1"/>
      <c r="K253" s="16"/>
      <c r="L253" s="16"/>
      <c r="M253" s="17">
        <f>Table34[[#This Row],[Debet]]</f>
        <v>0</v>
      </c>
      <c r="T253"/>
    </row>
    <row r="254" spans="1:20" x14ac:dyDescent="0.25">
      <c r="A254" s="11"/>
      <c r="B254" s="1"/>
      <c r="C254" s="13"/>
      <c r="D254" s="1"/>
      <c r="E254" s="1"/>
      <c r="F254" s="14"/>
      <c r="G254" s="1"/>
      <c r="H254" s="1"/>
      <c r="I254" s="1"/>
      <c r="J254" s="1"/>
      <c r="K254" s="16"/>
      <c r="L254" s="16"/>
      <c r="M254" s="17">
        <f>Table34[[#This Row],[Debet]]</f>
        <v>0</v>
      </c>
      <c r="T254"/>
    </row>
    <row r="255" spans="1:20" x14ac:dyDescent="0.25">
      <c r="A255" s="11"/>
      <c r="B255" s="1"/>
      <c r="C255" s="13"/>
      <c r="D255" s="1"/>
      <c r="E255" s="1"/>
      <c r="F255" s="14"/>
      <c r="G255" s="1"/>
      <c r="H255" s="1"/>
      <c r="I255" s="1"/>
      <c r="J255" s="1"/>
      <c r="K255" s="16"/>
      <c r="L255" s="16"/>
      <c r="M255" s="17">
        <f>Table34[[#This Row],[Debet]]</f>
        <v>0</v>
      </c>
      <c r="T255"/>
    </row>
    <row r="256" spans="1:20" x14ac:dyDescent="0.25">
      <c r="A256" s="11"/>
      <c r="B256" s="1"/>
      <c r="C256" s="13"/>
      <c r="D256" s="1"/>
      <c r="E256" s="1"/>
      <c r="F256" s="14"/>
      <c r="G256" s="1"/>
      <c r="H256" s="1"/>
      <c r="I256" s="1"/>
      <c r="J256" s="1"/>
      <c r="K256" s="16"/>
      <c r="L256" s="16"/>
      <c r="M256" s="17">
        <f>Table34[[#This Row],[Debet]]</f>
        <v>0</v>
      </c>
      <c r="T256"/>
    </row>
    <row r="257" spans="1:20" x14ac:dyDescent="0.25">
      <c r="A257" s="11"/>
      <c r="B257" s="1"/>
      <c r="C257" s="13"/>
      <c r="D257" s="1"/>
      <c r="E257" s="1"/>
      <c r="F257" s="14"/>
      <c r="G257" s="1"/>
      <c r="H257" s="1"/>
      <c r="I257" s="1"/>
      <c r="J257" s="1"/>
      <c r="K257" s="16"/>
      <c r="L257" s="16"/>
      <c r="M257" s="17">
        <f>Table34[[#This Row],[Debet]]</f>
        <v>0</v>
      </c>
      <c r="T257"/>
    </row>
    <row r="258" spans="1:20" x14ac:dyDescent="0.25">
      <c r="A258" s="11"/>
      <c r="B258" s="1"/>
      <c r="C258" s="13"/>
      <c r="D258" s="19"/>
      <c r="E258" s="19"/>
      <c r="F258" s="14"/>
      <c r="G258" s="1"/>
      <c r="H258" s="1"/>
      <c r="I258" s="1"/>
      <c r="J258" s="1"/>
      <c r="K258" s="15"/>
      <c r="L258" s="15"/>
      <c r="M258" s="17">
        <f>Table34[[#This Row],[Debet]]</f>
        <v>0</v>
      </c>
      <c r="T258"/>
    </row>
    <row r="259" spans="1:20" x14ac:dyDescent="0.25">
      <c r="A259" s="11"/>
      <c r="B259" s="1"/>
      <c r="C259" s="13"/>
      <c r="D259" s="19"/>
      <c r="E259" s="19"/>
      <c r="F259" s="14"/>
      <c r="G259" s="1"/>
      <c r="H259" s="1"/>
      <c r="I259" s="1"/>
      <c r="J259" s="1"/>
      <c r="K259" s="15"/>
      <c r="L259" s="15"/>
      <c r="M259" s="17">
        <f>Table34[[#This Row],[Debet]]</f>
        <v>0</v>
      </c>
      <c r="T259"/>
    </row>
    <row r="260" spans="1:20" x14ac:dyDescent="0.25">
      <c r="A260" s="11"/>
      <c r="B260" s="1"/>
      <c r="C260" s="13"/>
      <c r="D260" s="19"/>
      <c r="E260" s="19"/>
      <c r="F260" s="14"/>
      <c r="G260" s="1"/>
      <c r="H260" s="1"/>
      <c r="I260" s="1"/>
      <c r="J260" s="1"/>
      <c r="K260" s="16"/>
      <c r="L260" s="16"/>
      <c r="M260" s="17">
        <f>Table34[[#This Row],[Debet]]</f>
        <v>0</v>
      </c>
      <c r="T260"/>
    </row>
    <row r="261" spans="1:20" x14ac:dyDescent="0.25">
      <c r="A261" s="11"/>
      <c r="B261" s="1"/>
      <c r="C261" s="13"/>
      <c r="D261" s="1"/>
      <c r="E261" s="1"/>
      <c r="F261" s="14"/>
      <c r="G261" s="1"/>
      <c r="H261" s="1"/>
      <c r="I261" s="1"/>
      <c r="J261" s="1"/>
      <c r="K261" s="16"/>
      <c r="L261" s="16"/>
      <c r="M261" s="17">
        <f>Table34[[#This Row],[Debet]]</f>
        <v>0</v>
      </c>
      <c r="T261"/>
    </row>
    <row r="262" spans="1:20" x14ac:dyDescent="0.25">
      <c r="A262" s="11"/>
      <c r="B262" s="1"/>
      <c r="C262" s="13"/>
      <c r="D262" s="1"/>
      <c r="E262" s="1"/>
      <c r="F262" s="14"/>
      <c r="G262" s="1"/>
      <c r="H262" s="1"/>
      <c r="I262" s="1"/>
      <c r="J262" s="1"/>
      <c r="K262" s="16"/>
      <c r="L262" s="16"/>
      <c r="M262" s="17">
        <f>Table34[[#This Row],[Debet]]</f>
        <v>0</v>
      </c>
      <c r="T262"/>
    </row>
    <row r="263" spans="1:20" x14ac:dyDescent="0.25">
      <c r="A263" s="11"/>
      <c r="B263" s="1"/>
      <c r="C263" s="13"/>
      <c r="D263" s="1"/>
      <c r="E263" s="1"/>
      <c r="F263" s="14"/>
      <c r="G263" s="1"/>
      <c r="H263" s="1"/>
      <c r="I263" s="1"/>
      <c r="J263" s="1"/>
      <c r="K263" s="16"/>
      <c r="L263" s="16"/>
      <c r="M263" s="17">
        <f>Table34[[#This Row],[Debet]]</f>
        <v>0</v>
      </c>
      <c r="T263"/>
    </row>
    <row r="264" spans="1:20" x14ac:dyDescent="0.25">
      <c r="A264" s="11"/>
      <c r="B264" s="1"/>
      <c r="C264" s="13"/>
      <c r="D264" s="1"/>
      <c r="E264" s="1"/>
      <c r="F264" s="14"/>
      <c r="G264" s="1"/>
      <c r="H264" s="1"/>
      <c r="I264" s="1"/>
      <c r="J264" s="1"/>
      <c r="K264" s="16"/>
      <c r="L264" s="16"/>
      <c r="M264" s="17">
        <f>Table34[[#This Row],[Debet]]</f>
        <v>0</v>
      </c>
      <c r="T264"/>
    </row>
    <row r="265" spans="1:20" x14ac:dyDescent="0.25">
      <c r="A265" s="11"/>
      <c r="B265" s="1"/>
      <c r="C265" s="13"/>
      <c r="D265" s="1"/>
      <c r="E265" s="1"/>
      <c r="F265" s="14"/>
      <c r="G265" s="1"/>
      <c r="H265" s="1"/>
      <c r="I265" s="1"/>
      <c r="J265" s="1"/>
      <c r="K265" s="16"/>
      <c r="L265" s="16"/>
      <c r="M265" s="17">
        <f>Table34[[#This Row],[Debet]]</f>
        <v>0</v>
      </c>
      <c r="T265"/>
    </row>
    <row r="266" spans="1:20" x14ac:dyDescent="0.25">
      <c r="A266" s="11"/>
      <c r="B266" s="1"/>
      <c r="C266" s="13"/>
      <c r="D266" s="1"/>
      <c r="E266" s="1"/>
      <c r="F266" s="14"/>
      <c r="G266" s="1"/>
      <c r="H266" s="1"/>
      <c r="I266" s="1"/>
      <c r="J266" s="1"/>
      <c r="K266" s="16"/>
      <c r="L266" s="16"/>
      <c r="M266" s="17">
        <f>Table34[[#This Row],[Debet]]</f>
        <v>0</v>
      </c>
      <c r="T266"/>
    </row>
    <row r="267" spans="1:20" x14ac:dyDescent="0.25">
      <c r="A267" s="11"/>
      <c r="B267" s="1"/>
      <c r="C267" s="13"/>
      <c r="D267" s="1"/>
      <c r="E267" s="1"/>
      <c r="F267" s="14"/>
      <c r="G267" s="1"/>
      <c r="H267" s="1"/>
      <c r="I267" s="1"/>
      <c r="J267" s="1"/>
      <c r="K267" s="16"/>
      <c r="L267" s="16"/>
      <c r="M267" s="17">
        <f>Table34[[#This Row],[Debet]]</f>
        <v>0</v>
      </c>
      <c r="T267"/>
    </row>
    <row r="268" spans="1:20" x14ac:dyDescent="0.25">
      <c r="A268" s="11"/>
      <c r="B268" s="1"/>
      <c r="C268" s="13"/>
      <c r="D268" s="1"/>
      <c r="E268" s="1"/>
      <c r="F268" s="14"/>
      <c r="G268" s="1"/>
      <c r="H268" s="1"/>
      <c r="I268" s="1"/>
      <c r="J268" s="1"/>
      <c r="K268" s="16"/>
      <c r="L268" s="16"/>
      <c r="M268" s="17">
        <f>Table34[[#This Row],[Debet]]</f>
        <v>0</v>
      </c>
      <c r="T268"/>
    </row>
    <row r="269" spans="1:20" x14ac:dyDescent="0.25">
      <c r="A269" s="11"/>
      <c r="B269" s="1"/>
      <c r="C269" s="13"/>
      <c r="D269" s="1"/>
      <c r="E269" s="1"/>
      <c r="F269" s="14"/>
      <c r="G269" s="1"/>
      <c r="H269" s="1"/>
      <c r="I269" s="1"/>
      <c r="J269" s="1"/>
      <c r="K269" s="16"/>
      <c r="L269" s="16"/>
      <c r="M269" s="17">
        <f>Table34[[#This Row],[Debet]]</f>
        <v>0</v>
      </c>
      <c r="T269"/>
    </row>
    <row r="270" spans="1:20" x14ac:dyDescent="0.25">
      <c r="A270" s="11"/>
      <c r="B270" s="1"/>
      <c r="C270" s="13"/>
      <c r="D270" s="1"/>
      <c r="E270" s="1"/>
      <c r="F270" s="14"/>
      <c r="G270" s="1"/>
      <c r="H270" s="1"/>
      <c r="I270" s="1"/>
      <c r="J270" s="1"/>
      <c r="K270" s="16"/>
      <c r="L270" s="16"/>
      <c r="M270" s="17">
        <f>Table34[[#This Row],[Debet]]</f>
        <v>0</v>
      </c>
      <c r="T270"/>
    </row>
    <row r="271" spans="1:20" x14ac:dyDescent="0.25">
      <c r="A271" s="11"/>
      <c r="B271" s="1"/>
      <c r="C271" s="13"/>
      <c r="D271" s="1"/>
      <c r="E271" s="1"/>
      <c r="F271" s="14"/>
      <c r="G271" s="1"/>
      <c r="H271" s="1"/>
      <c r="I271" s="1"/>
      <c r="J271" s="1"/>
      <c r="K271" s="16"/>
      <c r="L271" s="16"/>
      <c r="M271" s="17">
        <f>Table34[[#This Row],[Debet]]</f>
        <v>0</v>
      </c>
      <c r="T271"/>
    </row>
    <row r="272" spans="1:20" x14ac:dyDescent="0.25">
      <c r="A272" s="11"/>
      <c r="B272" s="1"/>
      <c r="C272" s="13"/>
      <c r="D272" s="1"/>
      <c r="E272" s="1"/>
      <c r="F272" s="14"/>
      <c r="G272" s="1"/>
      <c r="H272" s="1"/>
      <c r="I272" s="1"/>
      <c r="J272" s="1"/>
      <c r="K272" s="16"/>
      <c r="L272" s="16"/>
      <c r="M272" s="17">
        <f>Table34[[#This Row],[Debet]]</f>
        <v>0</v>
      </c>
      <c r="T272"/>
    </row>
    <row r="273" spans="1:20" x14ac:dyDescent="0.25">
      <c r="A273" s="11"/>
      <c r="B273" s="1"/>
      <c r="C273" s="13"/>
      <c r="D273" s="1"/>
      <c r="E273" s="1"/>
      <c r="F273" s="14"/>
      <c r="G273" s="1"/>
      <c r="H273" s="1"/>
      <c r="I273" s="1"/>
      <c r="J273" s="1"/>
      <c r="K273" s="16"/>
      <c r="L273" s="16"/>
      <c r="M273" s="17">
        <f>Table34[[#This Row],[Debet]]</f>
        <v>0</v>
      </c>
      <c r="T273"/>
    </row>
    <row r="274" spans="1:20" x14ac:dyDescent="0.25">
      <c r="A274" s="11"/>
      <c r="B274" s="1"/>
      <c r="C274" s="13"/>
      <c r="D274" s="1"/>
      <c r="E274" s="1"/>
      <c r="F274" s="14"/>
      <c r="G274" s="1"/>
      <c r="H274" s="1"/>
      <c r="I274" s="1"/>
      <c r="J274" s="1"/>
      <c r="K274" s="16"/>
      <c r="L274" s="16"/>
      <c r="M274" s="17">
        <f>Table34[[#This Row],[Debet]]</f>
        <v>0</v>
      </c>
      <c r="T274"/>
    </row>
    <row r="275" spans="1:20" x14ac:dyDescent="0.25">
      <c r="A275" s="11"/>
      <c r="B275" s="1"/>
      <c r="C275" s="13"/>
      <c r="D275" s="1"/>
      <c r="E275" s="1"/>
      <c r="F275" s="14"/>
      <c r="G275" s="1"/>
      <c r="H275" s="1"/>
      <c r="I275" s="1"/>
      <c r="J275" s="1"/>
      <c r="K275" s="16"/>
      <c r="L275" s="16"/>
      <c r="M275" s="17">
        <f>Table34[[#This Row],[Debet]]</f>
        <v>0</v>
      </c>
      <c r="T275"/>
    </row>
    <row r="276" spans="1:20" x14ac:dyDescent="0.25">
      <c r="A276" s="11"/>
      <c r="B276" s="1"/>
      <c r="C276" s="13"/>
      <c r="D276" s="1"/>
      <c r="E276" s="1"/>
      <c r="F276" s="14"/>
      <c r="G276" s="1"/>
      <c r="H276" s="1"/>
      <c r="I276" s="1"/>
      <c r="J276" s="1"/>
      <c r="K276" s="16"/>
      <c r="L276" s="16"/>
      <c r="M276" s="17">
        <f>Table34[[#This Row],[Debet]]</f>
        <v>0</v>
      </c>
      <c r="T276"/>
    </row>
    <row r="277" spans="1:20" x14ac:dyDescent="0.25">
      <c r="A277" s="11"/>
      <c r="B277" s="1"/>
      <c r="C277" s="13"/>
      <c r="D277" s="1"/>
      <c r="E277" s="1"/>
      <c r="F277" s="14"/>
      <c r="G277" s="1"/>
      <c r="H277" s="1"/>
      <c r="I277" s="1"/>
      <c r="J277" s="1"/>
      <c r="K277" s="16"/>
      <c r="L277" s="16"/>
      <c r="M277" s="17">
        <f>Table34[[#This Row],[Debet]]</f>
        <v>0</v>
      </c>
      <c r="T277"/>
    </row>
    <row r="278" spans="1:20" x14ac:dyDescent="0.25">
      <c r="A278" s="11"/>
      <c r="B278" s="1"/>
      <c r="C278" s="13"/>
      <c r="D278" s="1"/>
      <c r="E278" s="1"/>
      <c r="F278" s="14"/>
      <c r="G278" s="1"/>
      <c r="H278" s="1"/>
      <c r="I278" s="1"/>
      <c r="J278" s="1"/>
      <c r="K278" s="16"/>
      <c r="L278" s="16"/>
      <c r="M278" s="17">
        <f>Table34[[#This Row],[Debet]]</f>
        <v>0</v>
      </c>
      <c r="T278"/>
    </row>
    <row r="279" spans="1:20" x14ac:dyDescent="0.25">
      <c r="A279" s="11"/>
      <c r="B279" s="1"/>
      <c r="C279" s="13"/>
      <c r="D279" s="1"/>
      <c r="E279" s="1"/>
      <c r="F279" s="14"/>
      <c r="G279" s="1"/>
      <c r="H279" s="1"/>
      <c r="I279" s="1"/>
      <c r="J279" s="1"/>
      <c r="K279" s="16"/>
      <c r="L279" s="16"/>
      <c r="M279" s="17">
        <f>Table34[[#This Row],[Debet]]</f>
        <v>0</v>
      </c>
      <c r="T279"/>
    </row>
    <row r="280" spans="1:20" x14ac:dyDescent="0.25">
      <c r="A280" s="11"/>
      <c r="B280" s="1"/>
      <c r="C280" s="13"/>
      <c r="D280" s="1"/>
      <c r="E280" s="1"/>
      <c r="F280" s="14"/>
      <c r="G280" s="1"/>
      <c r="H280" s="1"/>
      <c r="I280" s="1"/>
      <c r="J280" s="1"/>
      <c r="K280" s="16"/>
      <c r="L280" s="16"/>
      <c r="M280" s="17">
        <f>Table34[[#This Row],[Debet]]</f>
        <v>0</v>
      </c>
      <c r="T280"/>
    </row>
    <row r="281" spans="1:20" x14ac:dyDescent="0.25">
      <c r="A281" s="11"/>
      <c r="B281" s="1"/>
      <c r="C281" s="13"/>
      <c r="D281" s="1"/>
      <c r="E281" s="1"/>
      <c r="F281" s="14"/>
      <c r="G281" s="1"/>
      <c r="H281" s="1"/>
      <c r="I281" s="1"/>
      <c r="J281" s="1"/>
      <c r="K281" s="16"/>
      <c r="L281" s="16"/>
      <c r="M281" s="17">
        <f>Table34[[#This Row],[Debet]]</f>
        <v>0</v>
      </c>
      <c r="T281"/>
    </row>
    <row r="282" spans="1:20" x14ac:dyDescent="0.25">
      <c r="A282" s="11"/>
      <c r="B282" s="1"/>
      <c r="C282" s="13"/>
      <c r="D282" s="1"/>
      <c r="E282" s="1"/>
      <c r="F282" s="14"/>
      <c r="G282" s="1"/>
      <c r="H282" s="1"/>
      <c r="I282" s="1"/>
      <c r="J282" s="1"/>
      <c r="K282" s="16"/>
      <c r="L282" s="16"/>
      <c r="M282" s="17">
        <f>Table34[[#This Row],[Debet]]</f>
        <v>0</v>
      </c>
      <c r="T282"/>
    </row>
    <row r="283" spans="1:20" x14ac:dyDescent="0.25">
      <c r="A283" s="11"/>
      <c r="B283" s="1"/>
      <c r="C283" s="13"/>
      <c r="D283" s="1"/>
      <c r="E283" s="1"/>
      <c r="F283" s="14"/>
      <c r="G283" s="1"/>
      <c r="H283" s="1"/>
      <c r="I283" s="1"/>
      <c r="J283" s="1"/>
      <c r="K283" s="15"/>
      <c r="L283" s="15"/>
      <c r="M283" s="17">
        <f>Table34[[#This Row],[Debet]]</f>
        <v>0</v>
      </c>
      <c r="T283"/>
    </row>
    <row r="284" spans="1:20" x14ac:dyDescent="0.25">
      <c r="A284" s="11"/>
      <c r="B284" s="1"/>
      <c r="C284" s="13"/>
      <c r="D284" s="1"/>
      <c r="E284" s="1"/>
      <c r="F284" s="14"/>
      <c r="G284" s="1"/>
      <c r="H284" s="1"/>
      <c r="I284" s="1"/>
      <c r="J284" s="1"/>
      <c r="K284" s="15"/>
      <c r="L284" s="15"/>
      <c r="M284" s="17">
        <f>Table34[[#This Row],[Debet]]</f>
        <v>0</v>
      </c>
      <c r="T284"/>
    </row>
    <row r="285" spans="1:20" x14ac:dyDescent="0.25">
      <c r="A285" s="11"/>
      <c r="B285" s="1"/>
      <c r="C285" s="13"/>
      <c r="D285" s="1"/>
      <c r="E285" s="1"/>
      <c r="F285" s="14"/>
      <c r="G285" s="1"/>
      <c r="H285" s="1"/>
      <c r="I285" s="1"/>
      <c r="J285" s="1"/>
      <c r="K285" s="15"/>
      <c r="L285" s="15"/>
      <c r="M285" s="17">
        <f>Table34[[#This Row],[Debet]]</f>
        <v>0</v>
      </c>
      <c r="T285"/>
    </row>
    <row r="286" spans="1:20" x14ac:dyDescent="0.25">
      <c r="A286" s="11"/>
      <c r="B286" s="1"/>
      <c r="C286" s="13"/>
      <c r="D286" s="1"/>
      <c r="E286" s="1"/>
      <c r="F286" s="14"/>
      <c r="G286" s="1"/>
      <c r="H286" s="1"/>
      <c r="I286" s="1"/>
      <c r="J286" s="1"/>
      <c r="K286" s="15"/>
      <c r="L286" s="15"/>
      <c r="M286" s="17">
        <f>Table34[[#This Row],[Debet]]</f>
        <v>0</v>
      </c>
      <c r="T286"/>
    </row>
    <row r="287" spans="1:20" x14ac:dyDescent="0.25">
      <c r="A287" s="11"/>
      <c r="B287" s="1"/>
      <c r="C287" s="13"/>
      <c r="D287" s="1"/>
      <c r="E287" s="1"/>
      <c r="F287" s="14"/>
      <c r="G287" s="1"/>
      <c r="H287" s="1"/>
      <c r="I287" s="1"/>
      <c r="J287" s="1"/>
      <c r="K287" s="16"/>
      <c r="L287" s="16"/>
      <c r="M287" s="17">
        <f>Table34[[#This Row],[Debet]]</f>
        <v>0</v>
      </c>
      <c r="T287"/>
    </row>
    <row r="288" spans="1:20" x14ac:dyDescent="0.25">
      <c r="A288" s="11"/>
      <c r="B288" s="1"/>
      <c r="C288" s="13"/>
      <c r="D288" s="1"/>
      <c r="E288" s="1"/>
      <c r="F288" s="14"/>
      <c r="G288" s="1"/>
      <c r="H288" s="1"/>
      <c r="I288" s="1"/>
      <c r="J288" s="1"/>
      <c r="K288" s="16"/>
      <c r="L288" s="16"/>
      <c r="M288" s="17">
        <f>Table34[[#This Row],[Debet]]</f>
        <v>0</v>
      </c>
      <c r="T288"/>
    </row>
    <row r="289" spans="1:20" x14ac:dyDescent="0.25">
      <c r="A289" s="11"/>
      <c r="B289" s="1"/>
      <c r="C289" s="13"/>
      <c r="D289" s="1"/>
      <c r="E289" s="1"/>
      <c r="F289" s="14"/>
      <c r="G289" s="1"/>
      <c r="H289" s="1"/>
      <c r="I289" s="1"/>
      <c r="J289" s="1"/>
      <c r="K289" s="16"/>
      <c r="L289" s="16"/>
      <c r="M289" s="17">
        <f>Table34[[#This Row],[Debet]]</f>
        <v>0</v>
      </c>
      <c r="T289"/>
    </row>
    <row r="290" spans="1:20" x14ac:dyDescent="0.25">
      <c r="A290" s="11"/>
      <c r="B290" s="1"/>
      <c r="C290" s="13"/>
      <c r="D290" s="1"/>
      <c r="E290" s="1"/>
      <c r="F290" s="14"/>
      <c r="G290" s="1"/>
      <c r="H290" s="1"/>
      <c r="I290" s="1"/>
      <c r="J290" s="1"/>
      <c r="K290" s="16"/>
      <c r="L290" s="16"/>
      <c r="M290" s="17">
        <f>Table34[[#This Row],[Debet]]</f>
        <v>0</v>
      </c>
      <c r="T290"/>
    </row>
    <row r="291" spans="1:20" x14ac:dyDescent="0.25">
      <c r="A291" s="11"/>
      <c r="B291" s="1"/>
      <c r="C291" s="13"/>
      <c r="D291" s="1"/>
      <c r="E291" s="1"/>
      <c r="F291" s="14"/>
      <c r="G291" s="1"/>
      <c r="H291" s="1"/>
      <c r="I291" s="1"/>
      <c r="J291" s="1"/>
      <c r="K291" s="16"/>
      <c r="L291" s="16"/>
      <c r="M291" s="17">
        <f>Table34[[#This Row],[Debet]]</f>
        <v>0</v>
      </c>
      <c r="T291"/>
    </row>
    <row r="292" spans="1:20" x14ac:dyDescent="0.25">
      <c r="A292" s="11"/>
      <c r="B292" s="1"/>
      <c r="C292" s="13"/>
      <c r="D292" s="1"/>
      <c r="E292" s="1"/>
      <c r="F292" s="14"/>
      <c r="G292" s="1"/>
      <c r="H292" s="1"/>
      <c r="I292" s="1"/>
      <c r="J292" s="1"/>
      <c r="K292" s="16"/>
      <c r="L292" s="16"/>
      <c r="M292" s="17">
        <f>Table34[[#This Row],[Debet]]</f>
        <v>0</v>
      </c>
      <c r="T292"/>
    </row>
    <row r="293" spans="1:20" x14ac:dyDescent="0.25">
      <c r="A293" s="11"/>
      <c r="B293" s="1"/>
      <c r="C293" s="13"/>
      <c r="D293" s="1"/>
      <c r="E293" s="1"/>
      <c r="F293" s="14"/>
      <c r="G293" s="1"/>
      <c r="H293" s="1"/>
      <c r="I293" s="1"/>
      <c r="J293" s="1"/>
      <c r="K293" s="16"/>
      <c r="L293" s="16"/>
      <c r="M293" s="17">
        <f>Table34[[#This Row],[Debet]]</f>
        <v>0</v>
      </c>
      <c r="T293"/>
    </row>
    <row r="294" spans="1:20" x14ac:dyDescent="0.25">
      <c r="A294" s="11"/>
      <c r="B294" s="1"/>
      <c r="C294" s="13"/>
      <c r="D294" s="1"/>
      <c r="E294" s="1"/>
      <c r="F294" s="14"/>
      <c r="G294" s="1"/>
      <c r="H294" s="1"/>
      <c r="I294" s="1"/>
      <c r="J294" s="1"/>
      <c r="K294" s="16"/>
      <c r="L294" s="16"/>
      <c r="M294" s="17">
        <f>Table34[[#This Row],[Debet]]</f>
        <v>0</v>
      </c>
      <c r="T294"/>
    </row>
    <row r="295" spans="1:20" x14ac:dyDescent="0.25">
      <c r="A295" s="11"/>
      <c r="B295" s="1"/>
      <c r="C295" s="13"/>
      <c r="D295" s="1"/>
      <c r="E295" s="1"/>
      <c r="F295" s="14"/>
      <c r="G295" s="1"/>
      <c r="H295" s="1"/>
      <c r="I295" s="1"/>
      <c r="J295" s="1"/>
      <c r="K295" s="16"/>
      <c r="L295" s="16"/>
      <c r="M295" s="17">
        <f>Table34[[#This Row],[Debet]]</f>
        <v>0</v>
      </c>
      <c r="T295"/>
    </row>
    <row r="296" spans="1:20" x14ac:dyDescent="0.25">
      <c r="A296" s="11"/>
      <c r="B296" s="1"/>
      <c r="C296" s="13"/>
      <c r="D296" s="1"/>
      <c r="E296" s="1"/>
      <c r="F296" s="14"/>
      <c r="G296" s="1"/>
      <c r="H296" s="1"/>
      <c r="I296" s="1"/>
      <c r="J296" s="1"/>
      <c r="K296" s="16"/>
      <c r="L296" s="16"/>
      <c r="M296" s="17">
        <f>Table34[[#This Row],[Debet]]</f>
        <v>0</v>
      </c>
      <c r="T296"/>
    </row>
    <row r="297" spans="1:20" x14ac:dyDescent="0.25">
      <c r="A297" s="11"/>
      <c r="B297" s="1"/>
      <c r="C297" s="13"/>
      <c r="D297" s="1"/>
      <c r="E297" s="1"/>
      <c r="F297" s="14"/>
      <c r="G297" s="1"/>
      <c r="H297" s="1"/>
      <c r="I297" s="1"/>
      <c r="J297" s="1"/>
      <c r="K297" s="16"/>
      <c r="L297" s="16"/>
      <c r="M297" s="17">
        <f>Table34[[#This Row],[Debet]]</f>
        <v>0</v>
      </c>
      <c r="T297"/>
    </row>
    <row r="298" spans="1:20" x14ac:dyDescent="0.25">
      <c r="A298" s="11"/>
      <c r="B298" s="1"/>
      <c r="C298" s="13"/>
      <c r="D298" s="1"/>
      <c r="E298" s="1"/>
      <c r="F298" s="14"/>
      <c r="G298" s="1"/>
      <c r="H298" s="1"/>
      <c r="I298" s="1"/>
      <c r="J298" s="1"/>
      <c r="K298" s="16"/>
      <c r="L298" s="16"/>
      <c r="M298" s="17">
        <f>Table34[[#This Row],[Debet]]</f>
        <v>0</v>
      </c>
      <c r="T298"/>
    </row>
    <row r="299" spans="1:20" x14ac:dyDescent="0.25">
      <c r="A299" s="11"/>
      <c r="B299" s="1"/>
      <c r="C299" s="13"/>
      <c r="D299" s="1"/>
      <c r="E299" s="1"/>
      <c r="F299" s="14"/>
      <c r="G299" s="1"/>
      <c r="H299" s="1"/>
      <c r="I299" s="1"/>
      <c r="J299" s="1"/>
      <c r="K299" s="16"/>
      <c r="L299" s="16"/>
      <c r="M299" s="17">
        <f>Table34[[#This Row],[Debet]]</f>
        <v>0</v>
      </c>
      <c r="T299"/>
    </row>
    <row r="300" spans="1:20" x14ac:dyDescent="0.25">
      <c r="A300" s="11"/>
      <c r="B300" s="1"/>
      <c r="C300" s="13"/>
      <c r="D300" s="1"/>
      <c r="E300" s="1"/>
      <c r="F300" s="14"/>
      <c r="G300" s="1"/>
      <c r="H300" s="1"/>
      <c r="I300" s="1"/>
      <c r="J300" s="1"/>
      <c r="K300" s="16"/>
      <c r="L300" s="16"/>
      <c r="M300" s="17">
        <f>Table34[[#This Row],[Debet]]</f>
        <v>0</v>
      </c>
      <c r="T300"/>
    </row>
    <row r="301" spans="1:20" x14ac:dyDescent="0.25">
      <c r="A301" s="11"/>
      <c r="B301" s="1"/>
      <c r="C301" s="13"/>
      <c r="D301" s="1"/>
      <c r="E301" s="1"/>
      <c r="F301" s="14"/>
      <c r="G301" s="1"/>
      <c r="H301" s="1"/>
      <c r="I301" s="1"/>
      <c r="J301" s="1"/>
      <c r="K301" s="16"/>
      <c r="L301" s="16"/>
      <c r="M301" s="17">
        <f>Table34[[#This Row],[Debet]]</f>
        <v>0</v>
      </c>
      <c r="T301"/>
    </row>
    <row r="302" spans="1:20" x14ac:dyDescent="0.25">
      <c r="A302" s="11"/>
      <c r="B302" s="1"/>
      <c r="C302" s="13"/>
      <c r="D302" s="1"/>
      <c r="E302" s="1"/>
      <c r="F302" s="14"/>
      <c r="G302" s="1"/>
      <c r="H302" s="1"/>
      <c r="I302" s="1"/>
      <c r="J302" s="1"/>
      <c r="K302" s="16"/>
      <c r="L302" s="16"/>
      <c r="M302" s="17">
        <f>Table34[[#This Row],[Debet]]</f>
        <v>0</v>
      </c>
      <c r="T302"/>
    </row>
    <row r="303" spans="1:20" x14ac:dyDescent="0.25">
      <c r="A303" s="11"/>
      <c r="B303" s="1"/>
      <c r="C303" s="13"/>
      <c r="D303" s="1"/>
      <c r="E303" s="1"/>
      <c r="F303" s="14"/>
      <c r="G303" s="1"/>
      <c r="H303" s="1"/>
      <c r="I303" s="1"/>
      <c r="J303" s="1"/>
      <c r="K303" s="16"/>
      <c r="L303" s="16"/>
      <c r="M303" s="17">
        <f>Table34[[#This Row],[Debet]]</f>
        <v>0</v>
      </c>
      <c r="T303"/>
    </row>
    <row r="304" spans="1:20" x14ac:dyDescent="0.25">
      <c r="A304" s="11"/>
      <c r="B304" s="1"/>
      <c r="C304" s="13"/>
      <c r="D304" s="1"/>
      <c r="E304" s="1"/>
      <c r="F304" s="14"/>
      <c r="G304" s="1"/>
      <c r="H304" s="1"/>
      <c r="I304" s="1"/>
      <c r="J304" s="1"/>
      <c r="K304" s="16"/>
      <c r="L304" s="16"/>
      <c r="M304" s="17">
        <f>Table34[[#This Row],[Debet]]</f>
        <v>0</v>
      </c>
      <c r="T304"/>
    </row>
    <row r="305" spans="1:20" x14ac:dyDescent="0.25">
      <c r="A305" s="11"/>
      <c r="B305" s="1"/>
      <c r="C305" s="13"/>
      <c r="D305" s="1"/>
      <c r="E305" s="1"/>
      <c r="F305" s="14"/>
      <c r="G305" s="1"/>
      <c r="H305" s="1"/>
      <c r="I305" s="1"/>
      <c r="J305" s="1"/>
      <c r="K305" s="16"/>
      <c r="L305" s="16"/>
      <c r="M305" s="17">
        <f>Table34[[#This Row],[Debet]]</f>
        <v>0</v>
      </c>
      <c r="T305"/>
    </row>
    <row r="306" spans="1:20" x14ac:dyDescent="0.25">
      <c r="A306" s="11"/>
      <c r="B306" s="1"/>
      <c r="C306" s="13"/>
      <c r="D306" s="1"/>
      <c r="E306" s="1"/>
      <c r="F306" s="14"/>
      <c r="G306" s="1"/>
      <c r="H306" s="1"/>
      <c r="I306" s="1"/>
      <c r="J306" s="1"/>
      <c r="K306" s="16"/>
      <c r="L306" s="16"/>
      <c r="M306" s="17">
        <f>Table34[[#This Row],[Debet]]</f>
        <v>0</v>
      </c>
      <c r="T306"/>
    </row>
    <row r="307" spans="1:20" x14ac:dyDescent="0.25">
      <c r="A307" s="11"/>
      <c r="B307" s="1"/>
      <c r="C307" s="13"/>
      <c r="D307" s="1"/>
      <c r="E307" s="1"/>
      <c r="F307" s="14"/>
      <c r="G307" s="1"/>
      <c r="H307" s="1"/>
      <c r="I307" s="1"/>
      <c r="J307" s="1"/>
      <c r="K307" s="16"/>
      <c r="L307" s="16"/>
      <c r="M307" s="17">
        <f>Table34[[#This Row],[Debet]]</f>
        <v>0</v>
      </c>
      <c r="T307"/>
    </row>
    <row r="308" spans="1:20" x14ac:dyDescent="0.25">
      <c r="A308" s="11"/>
      <c r="B308" s="1"/>
      <c r="C308" s="13"/>
      <c r="D308" s="1"/>
      <c r="E308" s="1"/>
      <c r="F308" s="14"/>
      <c r="G308" s="1"/>
      <c r="H308" s="1"/>
      <c r="I308" s="1"/>
      <c r="J308" s="1"/>
      <c r="K308" s="16"/>
      <c r="L308" s="16"/>
      <c r="M308" s="17">
        <f>Table34[[#This Row],[Debet]]</f>
        <v>0</v>
      </c>
      <c r="T308"/>
    </row>
    <row r="309" spans="1:20" x14ac:dyDescent="0.25">
      <c r="A309" s="11"/>
      <c r="B309" s="1"/>
      <c r="C309" s="13"/>
      <c r="D309" s="1"/>
      <c r="E309" s="1"/>
      <c r="F309" s="14"/>
      <c r="G309" s="1"/>
      <c r="H309" s="1"/>
      <c r="I309" s="1"/>
      <c r="J309" s="1"/>
      <c r="K309" s="16"/>
      <c r="L309" s="16"/>
      <c r="M309" s="17">
        <f>Table34[[#This Row],[Debet]]</f>
        <v>0</v>
      </c>
      <c r="T309"/>
    </row>
    <row r="310" spans="1:20" x14ac:dyDescent="0.25">
      <c r="A310" s="11"/>
      <c r="B310" s="1"/>
      <c r="C310" s="13"/>
      <c r="D310" s="1"/>
      <c r="E310" s="1"/>
      <c r="F310" s="14"/>
      <c r="G310" s="1"/>
      <c r="H310" s="1"/>
      <c r="I310" s="1"/>
      <c r="J310" s="1"/>
      <c r="K310" s="16"/>
      <c r="L310" s="16"/>
      <c r="M310" s="17">
        <f>Table34[[#This Row],[Debet]]</f>
        <v>0</v>
      </c>
      <c r="T310"/>
    </row>
    <row r="311" spans="1:20" x14ac:dyDescent="0.25">
      <c r="A311" s="11"/>
      <c r="B311" s="1"/>
      <c r="C311" s="13"/>
      <c r="D311" s="1"/>
      <c r="E311" s="1"/>
      <c r="F311" s="14"/>
      <c r="G311" s="1"/>
      <c r="H311" s="1"/>
      <c r="I311" s="1"/>
      <c r="J311" s="1"/>
      <c r="K311" s="16"/>
      <c r="L311" s="16"/>
      <c r="M311" s="17">
        <f>Table34[[#This Row],[Debet]]</f>
        <v>0</v>
      </c>
      <c r="T311"/>
    </row>
    <row r="312" spans="1:20" x14ac:dyDescent="0.25">
      <c r="A312" s="11"/>
      <c r="B312" s="1"/>
      <c r="C312" s="13"/>
      <c r="D312" s="1"/>
      <c r="E312" s="1"/>
      <c r="F312" s="14"/>
      <c r="G312" s="1"/>
      <c r="H312" s="1"/>
      <c r="I312" s="1"/>
      <c r="J312" s="1"/>
      <c r="K312" s="16"/>
      <c r="L312" s="16"/>
      <c r="M312" s="17">
        <f>Table34[[#This Row],[Debet]]</f>
        <v>0</v>
      </c>
      <c r="T312"/>
    </row>
    <row r="313" spans="1:20" x14ac:dyDescent="0.25">
      <c r="A313" s="11"/>
      <c r="B313" s="1"/>
      <c r="C313" s="13"/>
      <c r="D313" s="1"/>
      <c r="E313" s="1"/>
      <c r="F313" s="14"/>
      <c r="G313" s="1"/>
      <c r="H313" s="1"/>
      <c r="I313" s="1"/>
      <c r="J313" s="1"/>
      <c r="K313" s="16"/>
      <c r="L313" s="16"/>
      <c r="M313" s="17">
        <f>Table34[[#This Row],[Debet]]</f>
        <v>0</v>
      </c>
      <c r="T313"/>
    </row>
    <row r="314" spans="1:20" x14ac:dyDescent="0.25">
      <c r="A314" s="11"/>
      <c r="B314" s="1"/>
      <c r="C314" s="13"/>
      <c r="D314" s="1"/>
      <c r="E314" s="1"/>
      <c r="F314" s="14"/>
      <c r="G314" s="1"/>
      <c r="H314" s="1"/>
      <c r="I314" s="1"/>
      <c r="J314" s="1"/>
      <c r="K314" s="16"/>
      <c r="L314" s="16"/>
      <c r="M314" s="17">
        <f>Table34[[#This Row],[Debet]]</f>
        <v>0</v>
      </c>
      <c r="T314"/>
    </row>
    <row r="315" spans="1:20" x14ac:dyDescent="0.25">
      <c r="A315" s="11"/>
      <c r="B315" s="1"/>
      <c r="C315" s="13"/>
      <c r="D315" s="1"/>
      <c r="E315" s="1"/>
      <c r="F315" s="14"/>
      <c r="G315" s="1"/>
      <c r="H315" s="1"/>
      <c r="I315" s="1"/>
      <c r="J315" s="1"/>
      <c r="K315" s="16"/>
      <c r="L315" s="16"/>
      <c r="M315" s="17">
        <f>Table34[[#This Row],[Debet]]</f>
        <v>0</v>
      </c>
      <c r="T315"/>
    </row>
    <row r="316" spans="1:20" x14ac:dyDescent="0.25">
      <c r="A316" s="11"/>
      <c r="B316" s="1"/>
      <c r="C316" s="13"/>
      <c r="D316" s="1"/>
      <c r="E316" s="1"/>
      <c r="F316" s="14"/>
      <c r="G316" s="1"/>
      <c r="H316" s="1"/>
      <c r="I316" s="1"/>
      <c r="J316" s="1"/>
      <c r="K316" s="16"/>
      <c r="L316" s="16"/>
      <c r="M316" s="17">
        <f>Table34[[#This Row],[Debet]]</f>
        <v>0</v>
      </c>
      <c r="T316"/>
    </row>
    <row r="317" spans="1:20" x14ac:dyDescent="0.25">
      <c r="A317" s="11"/>
      <c r="B317" s="1"/>
      <c r="C317" s="13"/>
      <c r="D317" s="1"/>
      <c r="E317" s="1"/>
      <c r="F317" s="14"/>
      <c r="G317" s="1"/>
      <c r="H317" s="1"/>
      <c r="I317" s="1"/>
      <c r="J317" s="1"/>
      <c r="K317" s="16"/>
      <c r="L317" s="16"/>
      <c r="M317" s="17">
        <f>Table34[[#This Row],[Debet]]</f>
        <v>0</v>
      </c>
      <c r="T317"/>
    </row>
    <row r="318" spans="1:20" x14ac:dyDescent="0.25">
      <c r="A318" s="11"/>
      <c r="B318" s="1"/>
      <c r="C318" s="13"/>
      <c r="D318" s="1"/>
      <c r="E318" s="1"/>
      <c r="F318" s="14"/>
      <c r="G318" s="1"/>
      <c r="H318" s="1"/>
      <c r="I318" s="1"/>
      <c r="J318" s="1"/>
      <c r="K318" s="16"/>
      <c r="L318" s="16"/>
      <c r="M318" s="17">
        <f>Table34[[#This Row],[Debet]]</f>
        <v>0</v>
      </c>
      <c r="T318"/>
    </row>
    <row r="319" spans="1:20" x14ac:dyDescent="0.25">
      <c r="A319" s="11"/>
      <c r="B319" s="1"/>
      <c r="C319" s="13"/>
      <c r="D319" s="1"/>
      <c r="E319" s="1"/>
      <c r="F319" s="14"/>
      <c r="G319" s="1"/>
      <c r="H319" s="1"/>
      <c r="I319" s="1"/>
      <c r="J319" s="1"/>
      <c r="K319" s="16"/>
      <c r="L319" s="16"/>
      <c r="M319" s="17">
        <f>Table34[[#This Row],[Debet]]</f>
        <v>0</v>
      </c>
      <c r="T319"/>
    </row>
    <row r="320" spans="1:20" x14ac:dyDescent="0.25">
      <c r="A320" s="11"/>
      <c r="B320" s="1"/>
      <c r="C320" s="13"/>
      <c r="D320" s="1"/>
      <c r="E320" s="1"/>
      <c r="F320" s="14"/>
      <c r="G320" s="1"/>
      <c r="H320" s="1"/>
      <c r="I320" s="1"/>
      <c r="J320" s="1"/>
      <c r="K320" s="16"/>
      <c r="L320" s="16"/>
      <c r="M320" s="17">
        <f>Table34[[#This Row],[Debet]]</f>
        <v>0</v>
      </c>
      <c r="T320"/>
    </row>
    <row r="321" spans="1:20" x14ac:dyDescent="0.25">
      <c r="A321" s="11"/>
      <c r="B321" s="1"/>
      <c r="C321" s="13"/>
      <c r="D321" s="1"/>
      <c r="E321" s="1"/>
      <c r="F321" s="14"/>
      <c r="G321" s="1"/>
      <c r="H321" s="1"/>
      <c r="I321" s="1"/>
      <c r="J321" s="1"/>
      <c r="K321" s="16"/>
      <c r="L321" s="16"/>
      <c r="M321" s="17">
        <f>Table34[[#This Row],[Debet]]</f>
        <v>0</v>
      </c>
      <c r="T321"/>
    </row>
    <row r="322" spans="1:20" x14ac:dyDescent="0.25">
      <c r="A322" s="11"/>
      <c r="B322" s="1"/>
      <c r="C322" s="13"/>
      <c r="D322" s="1"/>
      <c r="E322" s="1"/>
      <c r="F322" s="14"/>
      <c r="G322" s="1"/>
      <c r="H322" s="1"/>
      <c r="I322" s="1"/>
      <c r="J322" s="1"/>
      <c r="K322" s="16"/>
      <c r="L322" s="16"/>
      <c r="M322" s="17">
        <f>Table34[[#This Row],[Debet]]</f>
        <v>0</v>
      </c>
      <c r="T322"/>
    </row>
    <row r="323" spans="1:20" x14ac:dyDescent="0.25">
      <c r="A323" s="11"/>
      <c r="B323" s="1"/>
      <c r="C323" s="13"/>
      <c r="D323" s="1"/>
      <c r="E323" s="1"/>
      <c r="F323" s="14"/>
      <c r="G323" s="1"/>
      <c r="H323" s="1"/>
      <c r="I323" s="1"/>
      <c r="J323" s="1"/>
      <c r="K323" s="16"/>
      <c r="L323" s="16"/>
      <c r="M323" s="17">
        <f>Table34[[#This Row],[Debet]]</f>
        <v>0</v>
      </c>
      <c r="T323"/>
    </row>
    <row r="324" spans="1:20" x14ac:dyDescent="0.25">
      <c r="A324" s="11"/>
      <c r="B324" s="1"/>
      <c r="C324" s="13"/>
      <c r="D324" s="1"/>
      <c r="E324" s="1"/>
      <c r="F324" s="14"/>
      <c r="G324" s="1"/>
      <c r="H324" s="1"/>
      <c r="I324" s="1"/>
      <c r="J324" s="1"/>
      <c r="K324" s="16"/>
      <c r="L324" s="16"/>
      <c r="M324" s="17">
        <f>Table34[[#This Row],[Debet]]</f>
        <v>0</v>
      </c>
      <c r="T324"/>
    </row>
    <row r="325" spans="1:20" x14ac:dyDescent="0.25">
      <c r="A325" s="11"/>
      <c r="B325" s="1"/>
      <c r="C325" s="13"/>
      <c r="D325" s="1"/>
      <c r="E325" s="1"/>
      <c r="F325" s="14"/>
      <c r="G325" s="1"/>
      <c r="H325" s="1"/>
      <c r="I325" s="1"/>
      <c r="J325" s="1"/>
      <c r="K325" s="16"/>
      <c r="L325" s="16"/>
      <c r="M325" s="17">
        <f>Table34[[#This Row],[Debet]]</f>
        <v>0</v>
      </c>
      <c r="T325"/>
    </row>
    <row r="326" spans="1:20" x14ac:dyDescent="0.25">
      <c r="A326" s="11"/>
      <c r="B326" s="1"/>
      <c r="C326" s="13"/>
      <c r="D326" s="1"/>
      <c r="E326" s="1"/>
      <c r="F326" s="14"/>
      <c r="G326" s="1"/>
      <c r="H326" s="1"/>
      <c r="I326" s="1"/>
      <c r="J326" s="1"/>
      <c r="K326" s="16"/>
      <c r="L326" s="16"/>
      <c r="M326" s="17">
        <f>Table34[[#This Row],[Debet]]</f>
        <v>0</v>
      </c>
      <c r="T326"/>
    </row>
    <row r="327" spans="1:20" x14ac:dyDescent="0.25">
      <c r="A327" s="11"/>
      <c r="B327" s="1"/>
      <c r="C327" s="13"/>
      <c r="D327" s="1"/>
      <c r="E327" s="1"/>
      <c r="F327" s="14"/>
      <c r="G327" s="1"/>
      <c r="H327" s="1"/>
      <c r="I327" s="1"/>
      <c r="J327" s="1"/>
      <c r="K327" s="16"/>
      <c r="L327" s="16"/>
      <c r="M327" s="17">
        <f>Table34[[#This Row],[Debet]]</f>
        <v>0</v>
      </c>
      <c r="T327"/>
    </row>
    <row r="328" spans="1:20" x14ac:dyDescent="0.25">
      <c r="A328" s="11"/>
      <c r="B328" s="1"/>
      <c r="C328" s="13"/>
      <c r="D328" s="1"/>
      <c r="E328" s="1"/>
      <c r="F328" s="14"/>
      <c r="G328" s="1"/>
      <c r="H328" s="1"/>
      <c r="I328" s="1"/>
      <c r="J328" s="1"/>
      <c r="K328" s="16"/>
      <c r="L328" s="16"/>
      <c r="M328" s="17">
        <f>Table34[[#This Row],[Debet]]</f>
        <v>0</v>
      </c>
      <c r="T328"/>
    </row>
    <row r="329" spans="1:20" x14ac:dyDescent="0.25">
      <c r="A329" s="11"/>
      <c r="B329" s="1"/>
      <c r="C329" s="13"/>
      <c r="D329" s="1"/>
      <c r="E329" s="1"/>
      <c r="F329" s="14"/>
      <c r="G329" s="1"/>
      <c r="H329" s="1"/>
      <c r="I329" s="1"/>
      <c r="J329" s="1"/>
      <c r="K329" s="16"/>
      <c r="L329" s="16"/>
      <c r="M329" s="17">
        <f>Table34[[#This Row],[Debet]]</f>
        <v>0</v>
      </c>
      <c r="T329"/>
    </row>
    <row r="330" spans="1:20" x14ac:dyDescent="0.25">
      <c r="A330" s="11"/>
      <c r="B330" s="1"/>
      <c r="C330" s="13"/>
      <c r="D330" s="1"/>
      <c r="E330" s="1"/>
      <c r="F330" s="14"/>
      <c r="G330" s="1"/>
      <c r="H330" s="1"/>
      <c r="I330" s="1"/>
      <c r="J330" s="1"/>
      <c r="K330" s="16"/>
      <c r="L330" s="16"/>
      <c r="M330" s="17">
        <f>Table34[[#This Row],[Debet]]</f>
        <v>0</v>
      </c>
      <c r="T330"/>
    </row>
    <row r="331" spans="1:20" x14ac:dyDescent="0.25">
      <c r="A331" s="11"/>
      <c r="B331" s="1"/>
      <c r="C331" s="13"/>
      <c r="D331" s="1"/>
      <c r="E331" s="1"/>
      <c r="F331" s="14"/>
      <c r="G331" s="1"/>
      <c r="H331" s="1"/>
      <c r="I331" s="1"/>
      <c r="J331" s="1"/>
      <c r="K331" s="16"/>
      <c r="L331" s="16"/>
      <c r="M331" s="17">
        <f>Table34[[#This Row],[Debet]]</f>
        <v>0</v>
      </c>
      <c r="T331"/>
    </row>
    <row r="332" spans="1:20" x14ac:dyDescent="0.25">
      <c r="A332" s="11"/>
      <c r="B332" s="1"/>
      <c r="C332" s="13"/>
      <c r="D332" s="1"/>
      <c r="E332" s="1"/>
      <c r="F332" s="14"/>
      <c r="G332" s="1"/>
      <c r="H332" s="1"/>
      <c r="I332" s="1"/>
      <c r="J332" s="1"/>
      <c r="K332" s="16"/>
      <c r="L332" s="16"/>
      <c r="M332" s="17">
        <f>Table34[[#This Row],[Debet]]</f>
        <v>0</v>
      </c>
      <c r="T332"/>
    </row>
    <row r="333" spans="1:20" x14ac:dyDescent="0.25">
      <c r="A333" s="11"/>
      <c r="B333" s="1"/>
      <c r="C333" s="13"/>
      <c r="D333" s="1"/>
      <c r="E333" s="1"/>
      <c r="F333" s="14"/>
      <c r="G333" s="1"/>
      <c r="H333" s="1"/>
      <c r="I333" s="1"/>
      <c r="J333" s="1"/>
      <c r="K333" s="16"/>
      <c r="L333" s="16"/>
      <c r="M333" s="17">
        <f>Table34[[#This Row],[Debet]]</f>
        <v>0</v>
      </c>
      <c r="T333"/>
    </row>
    <row r="334" spans="1:20" x14ac:dyDescent="0.25">
      <c r="A334" s="11"/>
      <c r="B334" s="1"/>
      <c r="C334" s="13"/>
      <c r="D334" s="1"/>
      <c r="E334" s="1"/>
      <c r="F334" s="14"/>
      <c r="G334" s="1"/>
      <c r="H334" s="1"/>
      <c r="I334" s="1"/>
      <c r="J334" s="1"/>
      <c r="K334" s="16"/>
      <c r="L334" s="16"/>
      <c r="M334" s="17">
        <f>Table34[[#This Row],[Debet]]</f>
        <v>0</v>
      </c>
      <c r="T334"/>
    </row>
    <row r="335" spans="1:20" x14ac:dyDescent="0.25">
      <c r="A335" s="11"/>
      <c r="B335" s="1"/>
      <c r="C335" s="13"/>
      <c r="D335" s="1"/>
      <c r="E335" s="1"/>
      <c r="F335" s="14"/>
      <c r="G335" s="1"/>
      <c r="H335" s="1"/>
      <c r="I335" s="1"/>
      <c r="J335" s="1"/>
      <c r="K335" s="16"/>
      <c r="L335" s="16"/>
      <c r="M335" s="17">
        <f>Table34[[#This Row],[Debet]]</f>
        <v>0</v>
      </c>
      <c r="T335"/>
    </row>
    <row r="336" spans="1:20" x14ac:dyDescent="0.25">
      <c r="A336" s="11"/>
      <c r="B336" s="1"/>
      <c r="C336" s="13"/>
      <c r="D336" s="1"/>
      <c r="E336" s="1"/>
      <c r="F336" s="14"/>
      <c r="G336" s="1"/>
      <c r="H336" s="1"/>
      <c r="I336" s="1"/>
      <c r="J336" s="1"/>
      <c r="K336" s="16"/>
      <c r="L336" s="16"/>
      <c r="M336" s="17">
        <f>Table34[[#This Row],[Debet]]</f>
        <v>0</v>
      </c>
      <c r="T336"/>
    </row>
    <row r="337" spans="1:20" x14ac:dyDescent="0.25">
      <c r="A337" s="11"/>
      <c r="B337" s="1"/>
      <c r="C337" s="13"/>
      <c r="D337" s="1"/>
      <c r="E337" s="1"/>
      <c r="F337" s="14"/>
      <c r="G337" s="1"/>
      <c r="H337" s="1"/>
      <c r="I337" s="1"/>
      <c r="J337" s="1"/>
      <c r="K337" s="16"/>
      <c r="L337" s="16"/>
      <c r="M337" s="17">
        <f>Table34[[#This Row],[Debet]]</f>
        <v>0</v>
      </c>
      <c r="T337"/>
    </row>
    <row r="338" spans="1:20" x14ac:dyDescent="0.25">
      <c r="A338" s="11"/>
      <c r="B338" s="1"/>
      <c r="C338" s="13"/>
      <c r="D338" s="1"/>
      <c r="E338" s="1"/>
      <c r="F338" s="14"/>
      <c r="G338" s="1"/>
      <c r="H338" s="1"/>
      <c r="I338" s="1"/>
      <c r="J338" s="1"/>
      <c r="K338" s="16"/>
      <c r="L338" s="16"/>
      <c r="M338" s="17">
        <f>Table34[[#This Row],[Debet]]</f>
        <v>0</v>
      </c>
      <c r="T338"/>
    </row>
    <row r="339" spans="1:20" x14ac:dyDescent="0.25">
      <c r="A339" s="11"/>
      <c r="B339" s="1"/>
      <c r="C339" s="13"/>
      <c r="D339" s="1"/>
      <c r="E339" s="1"/>
      <c r="F339" s="14"/>
      <c r="G339" s="1"/>
      <c r="H339" s="1"/>
      <c r="I339" s="1"/>
      <c r="J339" s="1"/>
      <c r="K339" s="16"/>
      <c r="L339" s="16"/>
      <c r="M339" s="17">
        <f>Table34[[#This Row],[Debet]]</f>
        <v>0</v>
      </c>
      <c r="T339"/>
    </row>
    <row r="340" spans="1:20" x14ac:dyDescent="0.25">
      <c r="A340" s="11"/>
      <c r="B340" s="1"/>
      <c r="C340" s="13"/>
      <c r="D340" s="1"/>
      <c r="E340" s="1"/>
      <c r="F340" s="14"/>
      <c r="G340" s="1"/>
      <c r="H340" s="1"/>
      <c r="I340" s="1"/>
      <c r="J340" s="1"/>
      <c r="K340" s="16"/>
      <c r="L340" s="16"/>
      <c r="M340" s="17">
        <f>Table34[[#This Row],[Debet]]</f>
        <v>0</v>
      </c>
      <c r="T340"/>
    </row>
    <row r="341" spans="1:20" x14ac:dyDescent="0.25">
      <c r="A341" s="11"/>
      <c r="B341" s="1"/>
      <c r="C341" s="13"/>
      <c r="D341" s="1"/>
      <c r="E341" s="1"/>
      <c r="F341" s="14"/>
      <c r="G341" s="1"/>
      <c r="H341" s="1"/>
      <c r="I341" s="1"/>
      <c r="J341" s="1"/>
      <c r="K341" s="16"/>
      <c r="L341" s="16"/>
      <c r="M341" s="17">
        <f>Table34[[#This Row],[Debet]]</f>
        <v>0</v>
      </c>
      <c r="T341"/>
    </row>
    <row r="342" spans="1:20" x14ac:dyDescent="0.25">
      <c r="A342" s="11"/>
      <c r="B342" s="1"/>
      <c r="C342" s="13"/>
      <c r="D342" s="1"/>
      <c r="E342" s="1"/>
      <c r="F342" s="14"/>
      <c r="G342" s="1"/>
      <c r="H342" s="1"/>
      <c r="I342" s="1"/>
      <c r="J342" s="1"/>
      <c r="K342" s="16"/>
      <c r="L342" s="16"/>
      <c r="M342" s="17">
        <f>Table34[[#This Row],[Debet]]</f>
        <v>0</v>
      </c>
      <c r="T342"/>
    </row>
    <row r="343" spans="1:20" x14ac:dyDescent="0.25">
      <c r="A343" s="11"/>
      <c r="B343" s="1"/>
      <c r="C343" s="13"/>
      <c r="D343" s="1"/>
      <c r="E343" s="1"/>
      <c r="F343" s="14"/>
      <c r="G343" s="1"/>
      <c r="H343" s="1"/>
      <c r="I343" s="1"/>
      <c r="J343" s="1"/>
      <c r="K343" s="16"/>
      <c r="L343" s="16"/>
      <c r="M343" s="17">
        <f>Table34[[#This Row],[Debet]]</f>
        <v>0</v>
      </c>
      <c r="T343"/>
    </row>
    <row r="344" spans="1:20" x14ac:dyDescent="0.25">
      <c r="A344" s="11"/>
      <c r="B344" s="1"/>
      <c r="C344" s="13"/>
      <c r="D344" s="1"/>
      <c r="E344" s="1"/>
      <c r="F344" s="14"/>
      <c r="G344" s="1"/>
      <c r="H344" s="1"/>
      <c r="I344" s="1"/>
      <c r="J344" s="1"/>
      <c r="K344" s="16"/>
      <c r="L344" s="16"/>
      <c r="M344" s="17">
        <f>Table34[[#This Row],[Debet]]</f>
        <v>0</v>
      </c>
      <c r="T344"/>
    </row>
    <row r="345" spans="1:20" x14ac:dyDescent="0.25">
      <c r="A345" s="11"/>
      <c r="B345" s="1"/>
      <c r="C345" s="13"/>
      <c r="D345" s="1"/>
      <c r="E345" s="1"/>
      <c r="F345" s="14"/>
      <c r="G345" s="1"/>
      <c r="H345" s="1"/>
      <c r="I345" s="1"/>
      <c r="J345" s="1"/>
      <c r="K345" s="16"/>
      <c r="L345" s="16"/>
      <c r="M345" s="17">
        <f>Table34[[#This Row],[Debet]]</f>
        <v>0</v>
      </c>
      <c r="T345"/>
    </row>
    <row r="346" spans="1:20" x14ac:dyDescent="0.25">
      <c r="A346" s="11"/>
      <c r="B346" s="1"/>
      <c r="C346" s="13"/>
      <c r="D346" s="1"/>
      <c r="E346" s="1"/>
      <c r="F346" s="14"/>
      <c r="G346" s="1"/>
      <c r="H346" s="1"/>
      <c r="I346" s="1"/>
      <c r="J346" s="1"/>
      <c r="K346" s="16"/>
      <c r="L346" s="16"/>
      <c r="M346" s="17">
        <f>Table34[[#This Row],[Debet]]</f>
        <v>0</v>
      </c>
      <c r="T346"/>
    </row>
    <row r="347" spans="1:20" x14ac:dyDescent="0.25">
      <c r="A347" s="11"/>
      <c r="B347" s="1"/>
      <c r="C347" s="13"/>
      <c r="D347" s="1"/>
      <c r="E347" s="1"/>
      <c r="F347" s="14"/>
      <c r="G347" s="1"/>
      <c r="H347" s="1"/>
      <c r="I347" s="1"/>
      <c r="J347" s="1"/>
      <c r="K347" s="16"/>
      <c r="L347" s="16"/>
      <c r="M347" s="17">
        <f>Table34[[#This Row],[Debet]]</f>
        <v>0</v>
      </c>
      <c r="T347"/>
    </row>
    <row r="348" spans="1:20" x14ac:dyDescent="0.25">
      <c r="A348" s="11"/>
      <c r="B348" s="1"/>
      <c r="C348" s="13"/>
      <c r="D348" s="1"/>
      <c r="E348" s="1"/>
      <c r="F348" s="14"/>
      <c r="G348" s="1"/>
      <c r="H348" s="1"/>
      <c r="I348" s="1"/>
      <c r="J348" s="1"/>
      <c r="K348" s="16"/>
      <c r="L348" s="16"/>
      <c r="M348" s="17">
        <f>Table34[[#This Row],[Debet]]</f>
        <v>0</v>
      </c>
      <c r="T348"/>
    </row>
    <row r="349" spans="1:20" x14ac:dyDescent="0.25">
      <c r="A349" s="11"/>
      <c r="B349" s="1"/>
      <c r="C349" s="13"/>
      <c r="D349" s="1"/>
      <c r="E349" s="1"/>
      <c r="F349" s="14"/>
      <c r="G349" s="1"/>
      <c r="H349" s="1"/>
      <c r="I349" s="1"/>
      <c r="J349" s="1"/>
      <c r="K349" s="16"/>
      <c r="L349" s="16"/>
      <c r="M349" s="17">
        <f>Table34[[#This Row],[Debet]]</f>
        <v>0</v>
      </c>
      <c r="T349"/>
    </row>
    <row r="350" spans="1:20" x14ac:dyDescent="0.25">
      <c r="A350" s="11"/>
      <c r="B350" s="1"/>
      <c r="C350" s="13"/>
      <c r="D350" s="1"/>
      <c r="E350" s="1"/>
      <c r="F350" s="14"/>
      <c r="G350" s="1"/>
      <c r="H350" s="1"/>
      <c r="I350" s="1"/>
      <c r="J350" s="1"/>
      <c r="K350" s="16"/>
      <c r="L350" s="16"/>
      <c r="M350" s="17">
        <f>Table34[[#This Row],[Debet]]</f>
        <v>0</v>
      </c>
      <c r="T350"/>
    </row>
    <row r="351" spans="1:20" x14ac:dyDescent="0.25">
      <c r="A351" s="11"/>
      <c r="B351" s="1"/>
      <c r="C351" s="13"/>
      <c r="D351" s="1"/>
      <c r="E351" s="1"/>
      <c r="F351" s="14"/>
      <c r="G351" s="1"/>
      <c r="H351" s="1"/>
      <c r="I351" s="1"/>
      <c r="J351" s="1"/>
      <c r="K351" s="16"/>
      <c r="L351" s="16"/>
      <c r="M351" s="17">
        <f>Table34[[#This Row],[Debet]]</f>
        <v>0</v>
      </c>
      <c r="T351"/>
    </row>
    <row r="352" spans="1:20" x14ac:dyDescent="0.25">
      <c r="A352" s="11"/>
      <c r="B352" s="1"/>
      <c r="C352" s="13"/>
      <c r="D352" s="1"/>
      <c r="E352" s="1"/>
      <c r="F352" s="14"/>
      <c r="G352" s="1"/>
      <c r="H352" s="1"/>
      <c r="I352" s="1"/>
      <c r="J352" s="1"/>
      <c r="K352" s="16"/>
      <c r="L352" s="16"/>
      <c r="M352" s="17">
        <f>Table34[[#This Row],[Debet]]</f>
        <v>0</v>
      </c>
      <c r="T352"/>
    </row>
    <row r="353" spans="1:20" x14ac:dyDescent="0.25">
      <c r="A353" s="11"/>
      <c r="B353" s="1"/>
      <c r="C353" s="13"/>
      <c r="D353" s="1"/>
      <c r="E353" s="1"/>
      <c r="F353" s="14"/>
      <c r="G353" s="1"/>
      <c r="H353" s="1"/>
      <c r="I353" s="1"/>
      <c r="J353" s="1"/>
      <c r="K353" s="16"/>
      <c r="L353" s="16"/>
      <c r="M353" s="17">
        <f>Table34[[#This Row],[Debet]]</f>
        <v>0</v>
      </c>
      <c r="T353"/>
    </row>
    <row r="354" spans="1:20" x14ac:dyDescent="0.25">
      <c r="A354" s="11"/>
      <c r="B354" s="1"/>
      <c r="C354" s="13"/>
      <c r="D354" s="1"/>
      <c r="E354" s="1"/>
      <c r="F354" s="14"/>
      <c r="G354" s="1"/>
      <c r="H354" s="1"/>
      <c r="I354" s="1"/>
      <c r="J354" s="1"/>
      <c r="K354" s="16"/>
      <c r="L354" s="16"/>
      <c r="M354" s="17">
        <f>Table34[[#This Row],[Debet]]</f>
        <v>0</v>
      </c>
      <c r="T354"/>
    </row>
    <row r="355" spans="1:20" x14ac:dyDescent="0.25">
      <c r="A355" s="11"/>
      <c r="B355" s="1"/>
      <c r="C355" s="13"/>
      <c r="D355" s="1"/>
      <c r="E355" s="1"/>
      <c r="F355" s="14"/>
      <c r="G355" s="1"/>
      <c r="H355" s="1"/>
      <c r="I355" s="1"/>
      <c r="J355" s="1"/>
      <c r="K355" s="16"/>
      <c r="L355" s="16"/>
      <c r="M355" s="17">
        <f>Table34[[#This Row],[Debet]]</f>
        <v>0</v>
      </c>
      <c r="T355"/>
    </row>
    <row r="356" spans="1:20" x14ac:dyDescent="0.25">
      <c r="A356" s="11"/>
      <c r="B356" s="1"/>
      <c r="C356" s="13"/>
      <c r="D356" s="1"/>
      <c r="E356" s="1"/>
      <c r="F356" s="14"/>
      <c r="G356" s="1"/>
      <c r="H356" s="1"/>
      <c r="I356" s="1"/>
      <c r="J356" s="1"/>
      <c r="K356" s="16"/>
      <c r="L356" s="16"/>
      <c r="M356" s="17">
        <f>Table34[[#This Row],[Debet]]</f>
        <v>0</v>
      </c>
      <c r="T356"/>
    </row>
    <row r="357" spans="1:20" x14ac:dyDescent="0.25">
      <c r="A357" s="11"/>
      <c r="B357" s="1"/>
      <c r="C357" s="13"/>
      <c r="D357" s="1"/>
      <c r="E357" s="1"/>
      <c r="F357" s="14"/>
      <c r="G357" s="1"/>
      <c r="H357" s="1"/>
      <c r="I357" s="1"/>
      <c r="J357" s="1"/>
      <c r="K357" s="16"/>
      <c r="L357" s="16"/>
      <c r="M357" s="17">
        <f>Table34[[#This Row],[Debet]]</f>
        <v>0</v>
      </c>
      <c r="T357"/>
    </row>
    <row r="358" spans="1:20" x14ac:dyDescent="0.25">
      <c r="A358" s="11"/>
      <c r="B358" s="1"/>
      <c r="C358" s="13"/>
      <c r="D358" s="1"/>
      <c r="E358" s="1"/>
      <c r="F358" s="14"/>
      <c r="G358" s="1"/>
      <c r="H358" s="1"/>
      <c r="I358" s="1"/>
      <c r="J358" s="1"/>
      <c r="K358" s="16"/>
      <c r="L358" s="24"/>
      <c r="M358" s="17">
        <f>Table34[[#This Row],[Debet]]</f>
        <v>0</v>
      </c>
      <c r="T358"/>
    </row>
    <row r="359" spans="1:20" x14ac:dyDescent="0.25">
      <c r="A359" s="11"/>
      <c r="B359" s="1"/>
      <c r="C359" s="13"/>
      <c r="D359" s="1"/>
      <c r="E359" s="1"/>
      <c r="F359" s="14"/>
      <c r="G359" s="1"/>
      <c r="H359" s="1"/>
      <c r="I359" s="1"/>
      <c r="J359" s="1"/>
      <c r="K359" s="16"/>
      <c r="L359" s="24"/>
      <c r="M359" s="17">
        <f>Table34[[#This Row],[Debet]]</f>
        <v>0</v>
      </c>
      <c r="T359"/>
    </row>
    <row r="360" spans="1:20" x14ac:dyDescent="0.25">
      <c r="A360" s="11"/>
      <c r="B360" s="1"/>
      <c r="C360" s="13"/>
      <c r="D360" s="1"/>
      <c r="E360" s="1"/>
      <c r="F360" s="14"/>
      <c r="G360" s="1"/>
      <c r="H360" s="1"/>
      <c r="I360" s="1"/>
      <c r="J360" s="1"/>
      <c r="K360" s="16"/>
      <c r="L360" s="16"/>
      <c r="M360" s="17">
        <f>Table34[[#This Row],[Debet]]</f>
        <v>0</v>
      </c>
      <c r="T360"/>
    </row>
    <row r="361" spans="1:20" x14ac:dyDescent="0.25">
      <c r="A361" s="11"/>
      <c r="B361" s="1"/>
      <c r="C361" s="13"/>
      <c r="D361" s="1"/>
      <c r="E361" s="1"/>
      <c r="F361" s="14"/>
      <c r="G361" s="1"/>
      <c r="H361" s="1"/>
      <c r="I361" s="1"/>
      <c r="J361" s="1"/>
      <c r="K361" s="16"/>
      <c r="L361" s="16"/>
      <c r="M361" s="17">
        <f>Table34[[#This Row],[Debet]]</f>
        <v>0</v>
      </c>
      <c r="T361"/>
    </row>
    <row r="362" spans="1:20" x14ac:dyDescent="0.25">
      <c r="A362" s="11"/>
      <c r="B362" s="1"/>
      <c r="C362" s="13"/>
      <c r="D362" s="1"/>
      <c r="E362" s="1"/>
      <c r="F362" s="14"/>
      <c r="G362" s="1"/>
      <c r="H362" s="1"/>
      <c r="I362" s="1"/>
      <c r="J362" s="1"/>
      <c r="K362" s="16"/>
      <c r="L362" s="16"/>
      <c r="M362" s="17">
        <f>Table34[[#This Row],[Debet]]</f>
        <v>0</v>
      </c>
      <c r="T362"/>
    </row>
    <row r="363" spans="1:20" x14ac:dyDescent="0.25">
      <c r="A363" s="11"/>
      <c r="B363" s="1"/>
      <c r="C363" s="13"/>
      <c r="D363" s="1"/>
      <c r="E363" s="1"/>
      <c r="F363" s="14"/>
      <c r="G363" s="1"/>
      <c r="H363" s="1"/>
      <c r="I363" s="20"/>
      <c r="J363" s="1"/>
      <c r="K363" s="16"/>
      <c r="L363" s="16"/>
      <c r="M363" s="17">
        <f>Table34[[#This Row],[Debet]]</f>
        <v>0</v>
      </c>
      <c r="T363"/>
    </row>
    <row r="364" spans="1:20" x14ac:dyDescent="0.25">
      <c r="A364" s="11"/>
      <c r="B364" s="1"/>
      <c r="C364" s="13"/>
      <c r="D364" s="23"/>
      <c r="E364" s="23"/>
      <c r="F364" s="14"/>
      <c r="G364" s="1"/>
      <c r="H364" s="1"/>
      <c r="I364" s="20"/>
      <c r="J364" s="1"/>
      <c r="K364" s="16"/>
      <c r="L364" s="16"/>
      <c r="M364" s="17">
        <f>Table34[[#This Row],[Debet]]</f>
        <v>0</v>
      </c>
      <c r="T364"/>
    </row>
    <row r="365" spans="1:20" x14ac:dyDescent="0.25">
      <c r="A365" s="11"/>
      <c r="B365" s="1"/>
      <c r="C365" s="13"/>
      <c r="D365" s="23"/>
      <c r="E365" s="23"/>
      <c r="F365" s="14"/>
      <c r="G365" s="1"/>
      <c r="H365" s="1"/>
      <c r="I365" s="20"/>
      <c r="J365" s="1"/>
      <c r="K365" s="16"/>
      <c r="L365" s="16"/>
      <c r="M365" s="17">
        <f>Table34[[#This Row],[Debet]]</f>
        <v>0</v>
      </c>
      <c r="T365"/>
    </row>
    <row r="366" spans="1:20" x14ac:dyDescent="0.25">
      <c r="A366" s="11"/>
      <c r="B366" s="1"/>
      <c r="C366" s="13"/>
      <c r="D366" s="23"/>
      <c r="E366" s="23"/>
      <c r="F366" s="14"/>
      <c r="G366" s="1"/>
      <c r="H366" s="1"/>
      <c r="I366" s="20"/>
      <c r="J366" s="1"/>
      <c r="K366" s="16"/>
      <c r="L366" s="16"/>
      <c r="M366" s="17">
        <f>Table34[[#This Row],[Debet]]</f>
        <v>0</v>
      </c>
      <c r="T366"/>
    </row>
    <row r="367" spans="1:20" x14ac:dyDescent="0.25">
      <c r="A367" s="11"/>
      <c r="B367" s="1"/>
      <c r="C367" s="13"/>
      <c r="D367" s="23"/>
      <c r="E367" s="23"/>
      <c r="F367" s="14"/>
      <c r="G367" s="1"/>
      <c r="H367" s="1"/>
      <c r="I367" s="20"/>
      <c r="J367" s="1"/>
      <c r="K367" s="16"/>
      <c r="L367" s="16"/>
      <c r="M367" s="17">
        <f>Table34[[#This Row],[Debet]]</f>
        <v>0</v>
      </c>
      <c r="T367"/>
    </row>
    <row r="368" spans="1:20" x14ac:dyDescent="0.25">
      <c r="A368" s="11"/>
      <c r="B368" s="1"/>
      <c r="C368" s="13"/>
      <c r="D368" s="23"/>
      <c r="E368" s="23"/>
      <c r="F368" s="14"/>
      <c r="G368" s="1"/>
      <c r="H368" s="1"/>
      <c r="I368" s="20"/>
      <c r="J368" s="1"/>
      <c r="K368" s="16"/>
      <c r="L368" s="16"/>
      <c r="M368" s="17">
        <f>Table34[[#This Row],[Debet]]</f>
        <v>0</v>
      </c>
      <c r="T368"/>
    </row>
    <row r="369" spans="1:20" x14ac:dyDescent="0.25">
      <c r="A369" s="11"/>
      <c r="B369" s="1"/>
      <c r="C369" s="13"/>
      <c r="D369" s="23"/>
      <c r="E369" s="23"/>
      <c r="F369" s="14"/>
      <c r="G369" s="1"/>
      <c r="H369" s="1"/>
      <c r="I369" s="20"/>
      <c r="J369" s="1"/>
      <c r="K369" s="16"/>
      <c r="L369" s="16"/>
      <c r="M369" s="17">
        <f>Table34[[#This Row],[Debet]]</f>
        <v>0</v>
      </c>
      <c r="T369"/>
    </row>
    <row r="370" spans="1:20" x14ac:dyDescent="0.25">
      <c r="A370" s="11"/>
      <c r="B370" s="1"/>
      <c r="C370" s="13"/>
      <c r="D370" s="23"/>
      <c r="E370" s="23"/>
      <c r="F370" s="14" t="str">
        <f>LEFT(Table34[[#This Row],[Account Description ]],5)</f>
        <v/>
      </c>
      <c r="G370" s="1"/>
      <c r="H370" s="1"/>
      <c r="I370" s="20"/>
      <c r="J370" s="1"/>
      <c r="K370" s="16"/>
      <c r="L370" s="16"/>
      <c r="M370" s="17">
        <f>Table34[[#This Row],[Debet]]</f>
        <v>0</v>
      </c>
      <c r="T370"/>
    </row>
    <row r="371" spans="1:20" x14ac:dyDescent="0.25">
      <c r="A371" s="11"/>
      <c r="B371" s="1"/>
      <c r="C371" s="13"/>
      <c r="D371" s="23"/>
      <c r="E371" s="23"/>
      <c r="F371" s="14" t="str">
        <f>LEFT(Table34[[#This Row],[Account Description ]],5)</f>
        <v/>
      </c>
      <c r="G371" s="1"/>
      <c r="H371" s="1"/>
      <c r="I371" s="20"/>
      <c r="J371" s="1"/>
      <c r="K371" s="16"/>
      <c r="L371" s="16"/>
      <c r="M371" s="17">
        <f>Table34[[#This Row],[Debet]]</f>
        <v>0</v>
      </c>
      <c r="T371"/>
    </row>
    <row r="372" spans="1:20" x14ac:dyDescent="0.25">
      <c r="A372" s="11"/>
      <c r="B372" s="1"/>
      <c r="C372" s="13"/>
      <c r="D372" s="23"/>
      <c r="E372" s="23"/>
      <c r="F372" s="14" t="str">
        <f>LEFT(Table34[[#This Row],[Account Description ]],5)</f>
        <v/>
      </c>
      <c r="G372" s="1"/>
      <c r="H372" s="1"/>
      <c r="I372" s="20"/>
      <c r="J372" s="1"/>
      <c r="K372" s="16"/>
      <c r="L372" s="16"/>
      <c r="M372" s="17">
        <f>Table34[[#This Row],[Debet]]</f>
        <v>0</v>
      </c>
      <c r="T372"/>
    </row>
    <row r="373" spans="1:20" x14ac:dyDescent="0.25">
      <c r="A373" s="11"/>
      <c r="B373" s="1"/>
      <c r="C373" s="13"/>
      <c r="D373" s="23"/>
      <c r="E373" s="23"/>
      <c r="F373" s="14" t="str">
        <f>LEFT(Table34[[#This Row],[Account Description ]],5)</f>
        <v/>
      </c>
      <c r="G373" s="1"/>
      <c r="H373" s="1"/>
      <c r="I373" s="20"/>
      <c r="J373" s="1"/>
      <c r="K373" s="16"/>
      <c r="L373" s="16"/>
      <c r="M373" s="17">
        <f>Table34[[#This Row],[Debet]]</f>
        <v>0</v>
      </c>
      <c r="T373"/>
    </row>
    <row r="374" spans="1:20" x14ac:dyDescent="0.25">
      <c r="A374" s="11"/>
      <c r="B374" s="1"/>
      <c r="C374" s="13"/>
      <c r="D374" s="23"/>
      <c r="E374" s="23"/>
      <c r="F374" s="14" t="str">
        <f>LEFT(Table34[[#This Row],[Account Description ]],5)</f>
        <v/>
      </c>
      <c r="G374" s="1"/>
      <c r="H374" s="1"/>
      <c r="I374" s="20"/>
      <c r="J374" s="1"/>
      <c r="K374" s="16"/>
      <c r="L374" s="16"/>
      <c r="M374" s="17">
        <f>Table34[[#This Row],[Debet]]</f>
        <v>0</v>
      </c>
      <c r="T374"/>
    </row>
    <row r="375" spans="1:20" x14ac:dyDescent="0.25">
      <c r="A375" s="11"/>
      <c r="B375" s="1"/>
      <c r="C375" s="13"/>
      <c r="D375" s="23"/>
      <c r="E375" s="23"/>
      <c r="F375" s="14" t="str">
        <f>LEFT(Table34[[#This Row],[Account Description ]],5)</f>
        <v/>
      </c>
      <c r="G375" s="1"/>
      <c r="H375" s="1"/>
      <c r="I375" s="20"/>
      <c r="J375" s="1"/>
      <c r="K375" s="16"/>
      <c r="L375" s="16"/>
      <c r="M375" s="17">
        <f>Table34[[#This Row],[Debet]]</f>
        <v>0</v>
      </c>
      <c r="T375"/>
    </row>
    <row r="376" spans="1:20" x14ac:dyDescent="0.25">
      <c r="A376" s="11"/>
      <c r="B376" s="1"/>
      <c r="C376" s="13"/>
      <c r="D376" s="23"/>
      <c r="E376" s="23"/>
      <c r="F376" s="14" t="str">
        <f>LEFT(Table34[[#This Row],[Account Description ]],5)</f>
        <v/>
      </c>
      <c r="G376" s="1"/>
      <c r="H376" s="1"/>
      <c r="I376" s="20"/>
      <c r="J376" s="1"/>
      <c r="K376" s="16"/>
      <c r="L376" s="16"/>
      <c r="M376" s="17">
        <f>Table34[[#This Row],[Debet]]</f>
        <v>0</v>
      </c>
      <c r="T376"/>
    </row>
    <row r="377" spans="1:20" x14ac:dyDescent="0.25">
      <c r="A377" s="11"/>
      <c r="B377" s="1"/>
      <c r="C377" s="13"/>
      <c r="D377" s="23"/>
      <c r="E377" s="23"/>
      <c r="F377" s="14" t="str">
        <f>LEFT(Table34[[#This Row],[Account Description ]],5)</f>
        <v/>
      </c>
      <c r="G377" s="1"/>
      <c r="H377" s="1"/>
      <c r="I377" s="20"/>
      <c r="J377" s="1"/>
      <c r="K377" s="16"/>
      <c r="L377" s="16"/>
      <c r="M377" s="17">
        <f>Table34[[#This Row],[Debet]]</f>
        <v>0</v>
      </c>
      <c r="T377"/>
    </row>
    <row r="378" spans="1:20" x14ac:dyDescent="0.25">
      <c r="A378" s="11"/>
      <c r="B378" s="1"/>
      <c r="C378" s="13"/>
      <c r="D378" s="23"/>
      <c r="E378" s="23"/>
      <c r="F378" s="14" t="str">
        <f>LEFT(Table34[[#This Row],[Account Description ]],5)</f>
        <v/>
      </c>
      <c r="G378" s="1"/>
      <c r="H378" s="1"/>
      <c r="I378" s="20"/>
      <c r="J378" s="1"/>
      <c r="K378" s="16"/>
      <c r="L378" s="16"/>
      <c r="M378" s="17">
        <f>Table34[[#This Row],[Debet]]</f>
        <v>0</v>
      </c>
      <c r="T378"/>
    </row>
    <row r="379" spans="1:20" x14ac:dyDescent="0.25">
      <c r="A379" s="11"/>
      <c r="B379" s="1"/>
      <c r="C379" s="13"/>
      <c r="D379" s="23"/>
      <c r="E379" s="23"/>
      <c r="F379" s="14" t="str">
        <f>LEFT(Table34[[#This Row],[Account Description ]],5)</f>
        <v/>
      </c>
      <c r="G379" s="1"/>
      <c r="H379" s="1"/>
      <c r="I379" s="20"/>
      <c r="J379" s="1"/>
      <c r="K379" s="16"/>
      <c r="L379" s="16"/>
      <c r="M379" s="17">
        <f>Table34[[#This Row],[Debet]]</f>
        <v>0</v>
      </c>
      <c r="T379"/>
    </row>
    <row r="380" spans="1:20" x14ac:dyDescent="0.25">
      <c r="A380" s="11"/>
      <c r="B380" s="1"/>
      <c r="C380" s="13"/>
      <c r="D380" s="23"/>
      <c r="E380" s="23"/>
      <c r="F380" s="14" t="str">
        <f>LEFT(Table34[[#This Row],[Account Description ]],5)</f>
        <v/>
      </c>
      <c r="G380" s="1"/>
      <c r="H380" s="1"/>
      <c r="I380" s="20"/>
      <c r="J380" s="1"/>
      <c r="K380" s="16"/>
      <c r="L380" s="16"/>
      <c r="M380" s="17">
        <f>Table34[[#This Row],[Debet]]</f>
        <v>0</v>
      </c>
      <c r="T380"/>
    </row>
    <row r="381" spans="1:20" x14ac:dyDescent="0.25">
      <c r="A381" s="11"/>
      <c r="B381" s="1"/>
      <c r="C381" s="13"/>
      <c r="D381" s="23"/>
      <c r="E381" s="23"/>
      <c r="F381" s="14" t="str">
        <f>LEFT(Table34[[#This Row],[Account Description ]],5)</f>
        <v/>
      </c>
      <c r="G381" s="1"/>
      <c r="H381" s="1"/>
      <c r="I381" s="20"/>
      <c r="J381" s="1"/>
      <c r="K381" s="16"/>
      <c r="L381" s="16"/>
      <c r="M381" s="17">
        <f>Table34[[#This Row],[Debet]]</f>
        <v>0</v>
      </c>
      <c r="T381"/>
    </row>
    <row r="382" spans="1:20" x14ac:dyDescent="0.25">
      <c r="A382" s="11"/>
      <c r="B382" s="1"/>
      <c r="C382" s="13"/>
      <c r="D382" s="23"/>
      <c r="E382" s="23"/>
      <c r="F382" s="14" t="str">
        <f>LEFT(Table34[[#This Row],[Account Description ]],5)</f>
        <v/>
      </c>
      <c r="G382" s="1"/>
      <c r="H382" s="1"/>
      <c r="I382" s="20"/>
      <c r="J382" s="1"/>
      <c r="K382" s="16"/>
      <c r="L382" s="16"/>
      <c r="M382" s="17">
        <f>Table34[[#This Row],[Debet]]</f>
        <v>0</v>
      </c>
      <c r="T382"/>
    </row>
    <row r="383" spans="1:20" x14ac:dyDescent="0.25">
      <c r="A383" s="11"/>
      <c r="B383" s="1"/>
      <c r="C383" s="13"/>
      <c r="D383" s="23"/>
      <c r="E383" s="23"/>
      <c r="F383" s="14" t="str">
        <f>LEFT(Table34[[#This Row],[Account Description ]],5)</f>
        <v/>
      </c>
      <c r="G383" s="1"/>
      <c r="H383" s="1"/>
      <c r="I383" s="20"/>
      <c r="J383" s="1"/>
      <c r="K383" s="16"/>
      <c r="L383" s="16"/>
      <c r="M383" s="17">
        <f>Table34[[#This Row],[Debet]]</f>
        <v>0</v>
      </c>
      <c r="T383"/>
    </row>
    <row r="384" spans="1:20" x14ac:dyDescent="0.25">
      <c r="A384" s="11"/>
      <c r="B384" s="1"/>
      <c r="C384" s="13"/>
      <c r="D384" s="23"/>
      <c r="E384" s="23"/>
      <c r="F384" s="14" t="str">
        <f>LEFT(Table34[[#This Row],[Account Description ]],5)</f>
        <v/>
      </c>
      <c r="G384" s="1"/>
      <c r="H384" s="1"/>
      <c r="I384" s="20"/>
      <c r="J384" s="1"/>
      <c r="K384" s="16"/>
      <c r="L384" s="16"/>
      <c r="M384" s="17">
        <f>Table34[[#This Row],[Debet]]</f>
        <v>0</v>
      </c>
      <c r="T384"/>
    </row>
    <row r="385" spans="1:20" x14ac:dyDescent="0.25">
      <c r="A385" s="11"/>
      <c r="B385" s="1"/>
      <c r="C385" s="13"/>
      <c r="D385" s="23"/>
      <c r="E385" s="23"/>
      <c r="F385" s="14" t="str">
        <f>LEFT(Table34[[#This Row],[Account Description ]],5)</f>
        <v/>
      </c>
      <c r="G385" s="1"/>
      <c r="H385" s="1"/>
      <c r="I385" s="20"/>
      <c r="J385" s="1"/>
      <c r="K385" s="16"/>
      <c r="L385" s="16"/>
      <c r="M385" s="17">
        <f>Table34[[#This Row],[Debet]]</f>
        <v>0</v>
      </c>
      <c r="T385"/>
    </row>
    <row r="386" spans="1:20" x14ac:dyDescent="0.25">
      <c r="A386" s="11"/>
      <c r="B386" s="1"/>
      <c r="C386" s="13"/>
      <c r="D386" s="23"/>
      <c r="E386" s="23"/>
      <c r="F386" s="14" t="str">
        <f>LEFT(Table34[[#This Row],[Account Description ]],5)</f>
        <v/>
      </c>
      <c r="G386" s="1"/>
      <c r="H386" s="1"/>
      <c r="I386" s="20"/>
      <c r="J386" s="1"/>
      <c r="K386" s="16"/>
      <c r="L386" s="16"/>
      <c r="M386" s="17">
        <f>Table34[[#This Row],[Debet]]</f>
        <v>0</v>
      </c>
      <c r="T386"/>
    </row>
    <row r="387" spans="1:20" x14ac:dyDescent="0.25">
      <c r="A387" s="11"/>
      <c r="B387" s="1"/>
      <c r="C387" s="13"/>
      <c r="D387" s="23"/>
      <c r="E387" s="23"/>
      <c r="F387" s="14" t="str">
        <f>LEFT(Table34[[#This Row],[Account Description ]],5)</f>
        <v/>
      </c>
      <c r="G387" s="1"/>
      <c r="H387" s="1"/>
      <c r="I387" s="20"/>
      <c r="J387" s="1"/>
      <c r="K387" s="16"/>
      <c r="L387" s="16"/>
      <c r="M387" s="17">
        <f>Table34[[#This Row],[Debet]]</f>
        <v>0</v>
      </c>
      <c r="T387"/>
    </row>
    <row r="388" spans="1:20" x14ac:dyDescent="0.25">
      <c r="A388" s="11"/>
      <c r="B388" s="1"/>
      <c r="C388" s="13"/>
      <c r="D388" s="23"/>
      <c r="E388" s="23"/>
      <c r="F388" s="14" t="str">
        <f>LEFT(Table34[[#This Row],[Account Description ]],5)</f>
        <v/>
      </c>
      <c r="G388" s="1"/>
      <c r="H388" s="1"/>
      <c r="I388" s="20"/>
      <c r="J388" s="1"/>
      <c r="K388" s="16"/>
      <c r="L388" s="16"/>
      <c r="M388" s="17">
        <f>Table34[[#This Row],[Debet]]</f>
        <v>0</v>
      </c>
      <c r="T388"/>
    </row>
    <row r="389" spans="1:20" x14ac:dyDescent="0.25">
      <c r="A389" s="11"/>
      <c r="B389" s="1"/>
      <c r="C389" s="13"/>
      <c r="D389" s="23"/>
      <c r="E389" s="23"/>
      <c r="F389" s="14" t="str">
        <f>LEFT(Table34[[#This Row],[Account Description ]],5)</f>
        <v/>
      </c>
      <c r="G389" s="1"/>
      <c r="H389" s="1"/>
      <c r="I389" s="20"/>
      <c r="J389" s="1"/>
      <c r="K389" s="16"/>
      <c r="L389" s="16"/>
      <c r="M389" s="17">
        <f>Table34[[#This Row],[Debet]]</f>
        <v>0</v>
      </c>
      <c r="T389"/>
    </row>
    <row r="390" spans="1:20" x14ac:dyDescent="0.25">
      <c r="A390" s="11"/>
      <c r="B390" s="1"/>
      <c r="C390" s="13"/>
      <c r="D390" s="23"/>
      <c r="E390" s="23"/>
      <c r="F390" s="14" t="str">
        <f>LEFT(Table34[[#This Row],[Account Description ]],5)</f>
        <v/>
      </c>
      <c r="G390" s="1"/>
      <c r="H390" s="1"/>
      <c r="I390" s="20"/>
      <c r="J390" s="1"/>
      <c r="K390" s="16"/>
      <c r="L390" s="16"/>
      <c r="M390" s="17">
        <f>Table34[[#This Row],[Debet]]</f>
        <v>0</v>
      </c>
      <c r="T390"/>
    </row>
    <row r="391" spans="1:20" x14ac:dyDescent="0.25">
      <c r="A391" s="11"/>
      <c r="B391" s="1"/>
      <c r="C391" s="13"/>
      <c r="D391" s="23"/>
      <c r="E391" s="23"/>
      <c r="F391" s="14" t="str">
        <f>LEFT(Table34[[#This Row],[Account Description ]],5)</f>
        <v/>
      </c>
      <c r="G391" s="1"/>
      <c r="H391" s="1"/>
      <c r="I391" s="20"/>
      <c r="J391" s="1"/>
      <c r="K391" s="16"/>
      <c r="L391" s="16"/>
      <c r="M391" s="17">
        <f>Table34[[#This Row],[Debet]]</f>
        <v>0</v>
      </c>
      <c r="T391"/>
    </row>
    <row r="392" spans="1:20" x14ac:dyDescent="0.25">
      <c r="A392" s="11"/>
      <c r="B392" s="1"/>
      <c r="C392" s="13"/>
      <c r="D392" s="23"/>
      <c r="E392" s="23"/>
      <c r="F392" s="14" t="str">
        <f>LEFT(Table34[[#This Row],[Account Description ]],5)</f>
        <v/>
      </c>
      <c r="G392" s="1"/>
      <c r="H392" s="1"/>
      <c r="I392" s="20"/>
      <c r="J392" s="1"/>
      <c r="K392" s="16"/>
      <c r="L392" s="16"/>
      <c r="M392" s="17">
        <f>Table34[[#This Row],[Debet]]</f>
        <v>0</v>
      </c>
      <c r="T392"/>
    </row>
    <row r="393" spans="1:20" x14ac:dyDescent="0.25">
      <c r="A393" s="11"/>
      <c r="B393" s="1"/>
      <c r="C393" s="13"/>
      <c r="D393" s="23"/>
      <c r="E393" s="23"/>
      <c r="F393" s="14" t="str">
        <f>LEFT(Table34[[#This Row],[Account Description ]],5)</f>
        <v/>
      </c>
      <c r="G393" s="1"/>
      <c r="H393" s="1"/>
      <c r="I393" s="20"/>
      <c r="J393" s="1"/>
      <c r="K393" s="16"/>
      <c r="L393" s="16"/>
      <c r="M393" s="17">
        <f>Table34[[#This Row],[Debet]]</f>
        <v>0</v>
      </c>
      <c r="T393"/>
    </row>
    <row r="394" spans="1:20" x14ac:dyDescent="0.25">
      <c r="A394" s="11"/>
      <c r="B394" s="1"/>
      <c r="C394" s="13"/>
      <c r="D394" s="23"/>
      <c r="E394" s="23"/>
      <c r="F394" s="14" t="str">
        <f>LEFT(Table34[[#This Row],[Account Description ]],5)</f>
        <v/>
      </c>
      <c r="G394" s="1"/>
      <c r="H394" s="1"/>
      <c r="I394" s="20"/>
      <c r="J394" s="1"/>
      <c r="K394" s="16"/>
      <c r="L394" s="16"/>
      <c r="M394" s="17">
        <f>Table34[[#This Row],[Debet]]</f>
        <v>0</v>
      </c>
      <c r="T394"/>
    </row>
    <row r="395" spans="1:20" x14ac:dyDescent="0.25">
      <c r="A395" s="11"/>
      <c r="B395" s="1"/>
      <c r="C395" s="13"/>
      <c r="D395" s="23"/>
      <c r="E395" s="23"/>
      <c r="F395" s="14" t="str">
        <f>LEFT(Table34[[#This Row],[Account Description ]],5)</f>
        <v/>
      </c>
      <c r="G395" s="1"/>
      <c r="H395" s="1"/>
      <c r="I395" s="20"/>
      <c r="J395" s="1"/>
      <c r="K395" s="16"/>
      <c r="L395" s="16"/>
      <c r="M395" s="17">
        <f>Table34[[#This Row],[Debet]]</f>
        <v>0</v>
      </c>
      <c r="T395"/>
    </row>
    <row r="396" spans="1:20" x14ac:dyDescent="0.25">
      <c r="A396" s="11"/>
      <c r="B396" s="1"/>
      <c r="C396" s="13"/>
      <c r="D396" s="23"/>
      <c r="E396" s="23"/>
      <c r="F396" s="14" t="str">
        <f>LEFT(Table34[[#This Row],[Account Description ]],5)</f>
        <v/>
      </c>
      <c r="G396" s="1"/>
      <c r="H396" s="1"/>
      <c r="I396" s="20"/>
      <c r="J396" s="1"/>
      <c r="K396" s="16"/>
      <c r="L396" s="16"/>
      <c r="M396" s="17">
        <f>Table34[[#This Row],[Debet]]</f>
        <v>0</v>
      </c>
      <c r="T396"/>
    </row>
    <row r="397" spans="1:20" x14ac:dyDescent="0.25">
      <c r="A397" s="11"/>
      <c r="B397" s="1"/>
      <c r="C397" s="13"/>
      <c r="D397" s="23"/>
      <c r="E397" s="23"/>
      <c r="F397" s="14" t="str">
        <f>LEFT(Table34[[#This Row],[Account Description ]],5)</f>
        <v/>
      </c>
      <c r="G397" s="1"/>
      <c r="H397" s="1"/>
      <c r="I397" s="20"/>
      <c r="J397" s="1"/>
      <c r="K397" s="16"/>
      <c r="L397" s="16"/>
      <c r="M397" s="17">
        <f>Table34[[#This Row],[Debet]]</f>
        <v>0</v>
      </c>
      <c r="T397"/>
    </row>
    <row r="398" spans="1:20" x14ac:dyDescent="0.25">
      <c r="A398" s="11"/>
      <c r="B398" s="1"/>
      <c r="C398" s="13"/>
      <c r="D398" s="23"/>
      <c r="E398" s="23"/>
      <c r="F398" s="14" t="str">
        <f>LEFT(Table34[[#This Row],[Account Description ]],5)</f>
        <v/>
      </c>
      <c r="G398" s="1"/>
      <c r="H398" s="1"/>
      <c r="I398" s="20"/>
      <c r="J398" s="1"/>
      <c r="K398" s="16"/>
      <c r="L398" s="16"/>
      <c r="M398" s="17">
        <f>Table34[[#This Row],[Debet]]</f>
        <v>0</v>
      </c>
      <c r="T398"/>
    </row>
    <row r="399" spans="1:20" x14ac:dyDescent="0.25">
      <c r="A399" s="11"/>
      <c r="B399" s="1"/>
      <c r="C399" s="13"/>
      <c r="D399" s="23"/>
      <c r="E399" s="23"/>
      <c r="F399" s="14" t="str">
        <f>LEFT(Table34[[#This Row],[Account Description ]],5)</f>
        <v/>
      </c>
      <c r="G399" s="1"/>
      <c r="H399" s="1"/>
      <c r="I399" s="20"/>
      <c r="J399" s="1"/>
      <c r="K399" s="16"/>
      <c r="L399" s="16"/>
      <c r="M399" s="17">
        <f>Table34[[#This Row],[Debet]]</f>
        <v>0</v>
      </c>
      <c r="T399"/>
    </row>
    <row r="400" spans="1:20" x14ac:dyDescent="0.25">
      <c r="A400" s="11"/>
      <c r="B400" s="1"/>
      <c r="C400" s="13"/>
      <c r="D400" s="23"/>
      <c r="E400" s="23"/>
      <c r="F400" s="14" t="str">
        <f>LEFT(Table34[[#This Row],[Account Description ]],5)</f>
        <v/>
      </c>
      <c r="G400" s="1"/>
      <c r="H400" s="1"/>
      <c r="I400" s="20"/>
      <c r="J400" s="1"/>
      <c r="K400" s="16"/>
      <c r="L400" s="16"/>
      <c r="M400" s="17">
        <f>Table34[[#This Row],[Debet]]</f>
        <v>0</v>
      </c>
      <c r="T400"/>
    </row>
    <row r="401" spans="1:20" x14ac:dyDescent="0.25">
      <c r="A401" s="11"/>
      <c r="B401" s="1"/>
      <c r="C401" s="13"/>
      <c r="D401" s="23"/>
      <c r="E401" s="23"/>
      <c r="F401" s="14" t="str">
        <f>LEFT(Table34[[#This Row],[Account Description ]],5)</f>
        <v/>
      </c>
      <c r="G401" s="1"/>
      <c r="H401" s="1"/>
      <c r="I401" s="20"/>
      <c r="J401" s="1"/>
      <c r="K401" s="16"/>
      <c r="L401" s="16"/>
      <c r="M401" s="17">
        <f>Table34[[#This Row],[Debet]]</f>
        <v>0</v>
      </c>
      <c r="T401"/>
    </row>
    <row r="402" spans="1:20" x14ac:dyDescent="0.25">
      <c r="A402" s="11"/>
      <c r="B402" s="1"/>
      <c r="C402" s="13"/>
      <c r="D402" s="23"/>
      <c r="E402" s="23"/>
      <c r="F402" s="14" t="str">
        <f>LEFT(Table34[[#This Row],[Account Description ]],5)</f>
        <v/>
      </c>
      <c r="G402" s="1"/>
      <c r="H402" s="1"/>
      <c r="I402" s="20"/>
      <c r="J402" s="1"/>
      <c r="K402" s="16"/>
      <c r="L402" s="16"/>
      <c r="M402" s="17">
        <f>Table34[[#This Row],[Debet]]</f>
        <v>0</v>
      </c>
      <c r="T402"/>
    </row>
    <row r="403" spans="1:20" x14ac:dyDescent="0.25">
      <c r="A403" s="11"/>
      <c r="B403" s="1"/>
      <c r="C403" s="13"/>
      <c r="D403" s="23"/>
      <c r="E403" s="23"/>
      <c r="F403" s="14" t="str">
        <f>LEFT(Table34[[#This Row],[Account Description ]],5)</f>
        <v/>
      </c>
      <c r="G403" s="1"/>
      <c r="H403" s="1"/>
      <c r="I403" s="20"/>
      <c r="J403" s="1"/>
      <c r="K403" s="16"/>
      <c r="L403" s="16"/>
      <c r="M403" s="17">
        <f>Table34[[#This Row],[Debet]]</f>
        <v>0</v>
      </c>
      <c r="T403"/>
    </row>
    <row r="404" spans="1:20" x14ac:dyDescent="0.25">
      <c r="A404" s="11"/>
      <c r="B404" s="1"/>
      <c r="C404" s="13"/>
      <c r="D404" s="23"/>
      <c r="E404" s="23"/>
      <c r="F404" s="14" t="str">
        <f>LEFT(Table34[[#This Row],[Account Description ]],5)</f>
        <v/>
      </c>
      <c r="G404" s="1"/>
      <c r="H404" s="1"/>
      <c r="I404" s="20"/>
      <c r="J404" s="1"/>
      <c r="K404" s="16"/>
      <c r="L404" s="16"/>
      <c r="M404" s="17">
        <f>Table34[[#This Row],[Debet]]</f>
        <v>0</v>
      </c>
      <c r="T404"/>
    </row>
    <row r="405" spans="1:20" x14ac:dyDescent="0.25">
      <c r="A405" s="11"/>
      <c r="B405" s="1"/>
      <c r="C405" s="13"/>
      <c r="D405" s="23"/>
      <c r="E405" s="23"/>
      <c r="F405" s="14" t="str">
        <f>LEFT(Table34[[#This Row],[Account Description ]],5)</f>
        <v/>
      </c>
      <c r="G405" s="1"/>
      <c r="H405" s="1"/>
      <c r="I405" s="20"/>
      <c r="J405" s="1"/>
      <c r="K405" s="16"/>
      <c r="L405" s="16"/>
      <c r="M405" s="17">
        <f>Table34[[#This Row],[Debet]]</f>
        <v>0</v>
      </c>
      <c r="T405"/>
    </row>
    <row r="406" spans="1:20" x14ac:dyDescent="0.25">
      <c r="A406" s="11"/>
      <c r="B406" s="1"/>
      <c r="C406" s="13"/>
      <c r="D406" s="23"/>
      <c r="E406" s="23"/>
      <c r="F406" s="14" t="str">
        <f>LEFT(Table34[[#This Row],[Account Description ]],5)</f>
        <v/>
      </c>
      <c r="G406" s="1"/>
      <c r="H406" s="1"/>
      <c r="I406" s="20"/>
      <c r="J406" s="1"/>
      <c r="K406" s="16"/>
      <c r="L406" s="16"/>
      <c r="M406" s="17">
        <f>Table34[[#This Row],[Debet]]</f>
        <v>0</v>
      </c>
      <c r="T406"/>
    </row>
    <row r="407" spans="1:20" x14ac:dyDescent="0.25">
      <c r="A407" s="11"/>
      <c r="B407" s="1"/>
      <c r="C407" s="13"/>
      <c r="D407" s="23"/>
      <c r="E407" s="23"/>
      <c r="F407" s="14" t="str">
        <f>LEFT(Table34[[#This Row],[Account Description ]],5)</f>
        <v/>
      </c>
      <c r="G407" s="1"/>
      <c r="H407" s="1"/>
      <c r="I407" s="20"/>
      <c r="J407" s="1"/>
      <c r="K407" s="16"/>
      <c r="L407" s="16"/>
      <c r="M407" s="17">
        <f>Table34[[#This Row],[Debet]]</f>
        <v>0</v>
      </c>
      <c r="T407"/>
    </row>
    <row r="408" spans="1:20" x14ac:dyDescent="0.25">
      <c r="A408" s="11"/>
      <c r="B408" s="1"/>
      <c r="C408" s="13"/>
      <c r="D408" s="23"/>
      <c r="E408" s="23"/>
      <c r="F408" s="14" t="str">
        <f>LEFT(Table34[[#This Row],[Account Description ]],5)</f>
        <v/>
      </c>
      <c r="G408" s="1"/>
      <c r="H408" s="1"/>
      <c r="I408" s="20"/>
      <c r="J408" s="1"/>
      <c r="K408" s="16"/>
      <c r="L408" s="16"/>
      <c r="M408" s="17">
        <f>Table34[[#This Row],[Debet]]</f>
        <v>0</v>
      </c>
      <c r="T408"/>
    </row>
    <row r="409" spans="1:20" x14ac:dyDescent="0.25">
      <c r="A409" s="11"/>
      <c r="B409" s="1"/>
      <c r="C409" s="13"/>
      <c r="D409" s="23"/>
      <c r="E409" s="23"/>
      <c r="F409" s="14" t="str">
        <f>LEFT(Table34[[#This Row],[Account Description ]],5)</f>
        <v/>
      </c>
      <c r="G409" s="1"/>
      <c r="H409" s="1"/>
      <c r="I409" s="20"/>
      <c r="J409" s="1"/>
      <c r="K409" s="16"/>
      <c r="L409" s="16"/>
      <c r="M409" s="17">
        <f>Table34[[#This Row],[Debet]]</f>
        <v>0</v>
      </c>
      <c r="T409"/>
    </row>
    <row r="410" spans="1:20" x14ac:dyDescent="0.25">
      <c r="A410" s="11"/>
      <c r="B410" s="1"/>
      <c r="C410" s="13"/>
      <c r="D410" s="23"/>
      <c r="E410" s="23"/>
      <c r="F410" s="14" t="str">
        <f>LEFT(Table34[[#This Row],[Account Description ]],5)</f>
        <v/>
      </c>
      <c r="G410" s="1"/>
      <c r="H410" s="1"/>
      <c r="I410" s="20"/>
      <c r="J410" s="1"/>
      <c r="K410" s="16"/>
      <c r="L410" s="16"/>
      <c r="M410" s="17">
        <f>Table34[[#This Row],[Debet]]</f>
        <v>0</v>
      </c>
      <c r="T410"/>
    </row>
    <row r="411" spans="1:20" x14ac:dyDescent="0.25">
      <c r="A411" s="11"/>
      <c r="B411" s="1"/>
      <c r="C411" s="13"/>
      <c r="D411" s="23"/>
      <c r="E411" s="23"/>
      <c r="F411" s="14" t="str">
        <f>LEFT(Table34[[#This Row],[Account Description ]],5)</f>
        <v/>
      </c>
      <c r="G411" s="1"/>
      <c r="H411" s="1"/>
      <c r="I411" s="20"/>
      <c r="J411" s="1"/>
      <c r="K411" s="16"/>
      <c r="L411" s="16"/>
      <c r="M411" s="17">
        <f>Table34[[#This Row],[Debet]]</f>
        <v>0</v>
      </c>
      <c r="O411" s="3" t="s">
        <v>442</v>
      </c>
      <c r="P411" s="3" t="s">
        <v>443</v>
      </c>
      <c r="Q411" s="3">
        <f>860000+460000+300000</f>
        <v>1620000</v>
      </c>
      <c r="R411" s="3" t="s">
        <v>444</v>
      </c>
      <c r="T411"/>
    </row>
    <row r="412" spans="1:20" x14ac:dyDescent="0.25">
      <c r="A412" s="11"/>
      <c r="B412" s="1"/>
      <c r="C412" s="13"/>
      <c r="D412" s="23"/>
      <c r="E412" s="23"/>
      <c r="F412" s="14" t="str">
        <f>LEFT(Table34[[#This Row],[Account Description ]],5)</f>
        <v/>
      </c>
      <c r="G412" s="1"/>
      <c r="H412" s="1"/>
      <c r="I412" s="20"/>
      <c r="J412" s="1"/>
      <c r="K412" s="16"/>
      <c r="L412" s="16"/>
      <c r="M412" s="17">
        <f>Table34[[#This Row],[Debet]]</f>
        <v>0</v>
      </c>
      <c r="T412"/>
    </row>
    <row r="413" spans="1:20" x14ac:dyDescent="0.25">
      <c r="A413" s="11"/>
      <c r="B413" s="1"/>
      <c r="C413" s="13"/>
      <c r="D413" s="23"/>
      <c r="E413" s="23"/>
      <c r="F413" s="14" t="str">
        <f>LEFT(Table34[[#This Row],[Account Description ]],5)</f>
        <v/>
      </c>
      <c r="G413" s="1"/>
      <c r="H413" s="1"/>
      <c r="I413" s="20"/>
      <c r="J413" s="1"/>
      <c r="K413" s="16"/>
      <c r="L413" s="16"/>
      <c r="M413" s="17">
        <f>Table34[[#This Row],[Debet]]</f>
        <v>0</v>
      </c>
      <c r="O413" s="3" t="s">
        <v>445</v>
      </c>
      <c r="P413" s="3" t="s">
        <v>444</v>
      </c>
      <c r="T413"/>
    </row>
    <row r="414" spans="1:20" x14ac:dyDescent="0.25">
      <c r="A414" s="11"/>
      <c r="B414" s="1"/>
      <c r="C414" s="13"/>
      <c r="D414" s="23"/>
      <c r="E414" s="23"/>
      <c r="F414" s="14" t="str">
        <f>LEFT(Table34[[#This Row],[Account Description ]],5)</f>
        <v/>
      </c>
      <c r="G414" s="1"/>
      <c r="H414" s="1"/>
      <c r="I414" s="20"/>
      <c r="J414" s="1"/>
      <c r="K414" s="16"/>
      <c r="L414" s="16"/>
      <c r="M414" s="17">
        <f>Table34[[#This Row],[Debet]]</f>
        <v>0</v>
      </c>
      <c r="T414"/>
    </row>
    <row r="415" spans="1:20" x14ac:dyDescent="0.25">
      <c r="A415" s="11"/>
      <c r="B415" s="1"/>
      <c r="C415" s="13"/>
      <c r="D415" s="23"/>
      <c r="E415" s="23"/>
      <c r="F415" s="14" t="str">
        <f>LEFT(Table34[[#This Row],[Account Description ]],5)</f>
        <v/>
      </c>
      <c r="G415" s="1"/>
      <c r="H415" s="1"/>
      <c r="I415" s="20"/>
      <c r="J415" s="1"/>
      <c r="K415" s="16"/>
      <c r="L415" s="16"/>
      <c r="M415" s="17">
        <f>Table34[[#This Row],[Debet]]</f>
        <v>0</v>
      </c>
      <c r="T415"/>
    </row>
    <row r="416" spans="1:20" x14ac:dyDescent="0.25">
      <c r="A416" s="11"/>
      <c r="B416" s="1"/>
      <c r="C416" s="13"/>
      <c r="D416" s="23"/>
      <c r="E416" s="23"/>
      <c r="F416" s="14" t="str">
        <f>LEFT(Table34[[#This Row],[Account Description ]],5)</f>
        <v/>
      </c>
      <c r="G416" s="1"/>
      <c r="H416" s="1"/>
      <c r="I416" s="20"/>
      <c r="J416" s="1"/>
      <c r="K416" s="16"/>
      <c r="L416" s="16"/>
      <c r="M416" s="17">
        <f>Table34[[#This Row],[Debet]]</f>
        <v>0</v>
      </c>
      <c r="T416"/>
    </row>
    <row r="417" spans="1:20" x14ac:dyDescent="0.25">
      <c r="A417" s="11"/>
      <c r="B417" s="1"/>
      <c r="C417" s="13"/>
      <c r="D417" s="23"/>
      <c r="E417" s="23"/>
      <c r="F417" s="14" t="str">
        <f>LEFT(Table34[[#This Row],[Account Description ]],5)</f>
        <v/>
      </c>
      <c r="G417" s="1"/>
      <c r="H417" s="1"/>
      <c r="I417" s="20"/>
      <c r="J417" s="1"/>
      <c r="K417" s="16"/>
      <c r="L417" s="16"/>
      <c r="M417" s="17">
        <f>Table34[[#This Row],[Debet]]</f>
        <v>0</v>
      </c>
      <c r="T417"/>
    </row>
    <row r="418" spans="1:20" x14ac:dyDescent="0.25">
      <c r="A418" s="11"/>
      <c r="B418" s="1"/>
      <c r="C418" s="13"/>
      <c r="D418" s="23"/>
      <c r="E418" s="23"/>
      <c r="F418" s="14" t="str">
        <f>LEFT(Table34[[#This Row],[Account Description ]],5)</f>
        <v/>
      </c>
      <c r="G418" s="1"/>
      <c r="H418" s="1"/>
      <c r="I418" s="20"/>
      <c r="J418" s="1"/>
      <c r="K418" s="16"/>
      <c r="L418" s="16"/>
      <c r="M418" s="17">
        <f>Table34[[#This Row],[Debet]]</f>
        <v>0</v>
      </c>
      <c r="T418"/>
    </row>
    <row r="419" spans="1:20" x14ac:dyDescent="0.25">
      <c r="A419" s="11"/>
      <c r="B419" s="1"/>
      <c r="C419" s="13"/>
      <c r="D419" s="23"/>
      <c r="E419" s="23"/>
      <c r="F419" s="14" t="str">
        <f>LEFT(Table34[[#This Row],[Account Description ]],5)</f>
        <v/>
      </c>
      <c r="G419" s="1"/>
      <c r="H419" s="1"/>
      <c r="I419" s="20"/>
      <c r="J419" s="1"/>
      <c r="K419" s="16"/>
      <c r="L419" s="16"/>
      <c r="M419" s="17">
        <f>Table34[[#This Row],[Debet]]</f>
        <v>0</v>
      </c>
      <c r="T419"/>
    </row>
    <row r="420" spans="1:20" x14ac:dyDescent="0.25">
      <c r="A420" s="11"/>
      <c r="B420" s="1"/>
      <c r="C420" s="13"/>
      <c r="D420" s="23"/>
      <c r="E420" s="23"/>
      <c r="F420" s="14" t="str">
        <f>LEFT(Table34[[#This Row],[Account Description ]],5)</f>
        <v/>
      </c>
      <c r="G420" s="1"/>
      <c r="H420" s="1"/>
      <c r="I420" s="20"/>
      <c r="J420" s="1"/>
      <c r="K420" s="16"/>
      <c r="L420" s="16"/>
      <c r="M420" s="17">
        <f>Table34[[#This Row],[Debet]]</f>
        <v>0</v>
      </c>
      <c r="T420"/>
    </row>
    <row r="421" spans="1:20" x14ac:dyDescent="0.25">
      <c r="A421" s="11"/>
      <c r="B421" s="1"/>
      <c r="C421" s="13"/>
      <c r="D421" s="23"/>
      <c r="E421" s="23"/>
      <c r="F421" s="14" t="str">
        <f>LEFT(Table34[[#This Row],[Account Description ]],5)</f>
        <v/>
      </c>
      <c r="G421" s="1"/>
      <c r="H421" s="1"/>
      <c r="I421" s="20"/>
      <c r="J421" s="1"/>
      <c r="K421" s="16"/>
      <c r="L421" s="16"/>
      <c r="M421" s="17">
        <f>Table34[[#This Row],[Debet]]</f>
        <v>0</v>
      </c>
      <c r="T421"/>
    </row>
    <row r="422" spans="1:20" x14ac:dyDescent="0.25">
      <c r="A422" s="11"/>
      <c r="B422" s="1"/>
      <c r="C422" s="13"/>
      <c r="D422" s="23"/>
      <c r="E422" s="23"/>
      <c r="F422" s="14" t="str">
        <f>LEFT(Table34[[#This Row],[Account Description ]],5)</f>
        <v/>
      </c>
      <c r="G422" s="1"/>
      <c r="H422" s="1"/>
      <c r="I422" s="20"/>
      <c r="J422" s="1"/>
      <c r="K422" s="16"/>
      <c r="L422" s="16"/>
      <c r="M422" s="17">
        <f>Table34[[#This Row],[Debet]]</f>
        <v>0</v>
      </c>
      <c r="T422"/>
    </row>
    <row r="423" spans="1:20" x14ac:dyDescent="0.25">
      <c r="A423" s="11"/>
      <c r="B423" s="1"/>
      <c r="C423" s="13"/>
      <c r="D423" s="23"/>
      <c r="E423" s="23"/>
      <c r="F423" s="14" t="str">
        <f>LEFT(Table34[[#This Row],[Account Description ]],5)</f>
        <v/>
      </c>
      <c r="G423" s="1"/>
      <c r="H423" s="1"/>
      <c r="I423" s="20"/>
      <c r="J423" s="1"/>
      <c r="K423" s="16"/>
      <c r="L423" s="16"/>
      <c r="M423" s="17">
        <f>Table34[[#This Row],[Debet]]</f>
        <v>0</v>
      </c>
      <c r="T423"/>
    </row>
    <row r="424" spans="1:20" x14ac:dyDescent="0.25">
      <c r="A424" s="11"/>
      <c r="B424" s="1"/>
      <c r="C424" s="13"/>
      <c r="D424" s="23"/>
      <c r="E424" s="23"/>
      <c r="F424" s="14" t="str">
        <f>LEFT(Table34[[#This Row],[Account Description ]],5)</f>
        <v/>
      </c>
      <c r="G424" s="1"/>
      <c r="H424" s="1"/>
      <c r="I424" s="20"/>
      <c r="J424" s="1"/>
      <c r="K424" s="16"/>
      <c r="L424" s="16"/>
      <c r="M424" s="17">
        <f>Table34[[#This Row],[Debet]]</f>
        <v>0</v>
      </c>
      <c r="T424"/>
    </row>
    <row r="425" spans="1:20" x14ac:dyDescent="0.25">
      <c r="A425" s="11"/>
      <c r="B425" s="1"/>
      <c r="C425" s="13"/>
      <c r="D425" s="23"/>
      <c r="E425" s="23"/>
      <c r="F425" s="14" t="str">
        <f>LEFT(Table34[[#This Row],[Account Description ]],5)</f>
        <v/>
      </c>
      <c r="G425" s="1"/>
      <c r="H425" s="1"/>
      <c r="I425" s="20"/>
      <c r="J425" s="1"/>
      <c r="K425" s="16"/>
      <c r="L425" s="16"/>
      <c r="M425" s="17">
        <f>Table34[[#This Row],[Debet]]</f>
        <v>0</v>
      </c>
      <c r="T425"/>
    </row>
    <row r="426" spans="1:20" x14ac:dyDescent="0.25">
      <c r="A426" s="11"/>
      <c r="B426" s="1"/>
      <c r="C426" s="13"/>
      <c r="D426" s="23"/>
      <c r="E426" s="23"/>
      <c r="F426" s="14" t="str">
        <f>LEFT(Table34[[#This Row],[Account Description ]],5)</f>
        <v/>
      </c>
      <c r="G426" s="1"/>
      <c r="H426" s="1"/>
      <c r="I426" s="20"/>
      <c r="J426" s="1"/>
      <c r="K426" s="16"/>
      <c r="L426" s="16"/>
      <c r="M426" s="17">
        <f>Table34[[#This Row],[Debet]]</f>
        <v>0</v>
      </c>
      <c r="T426"/>
    </row>
    <row r="427" spans="1:20" x14ac:dyDescent="0.25">
      <c r="A427" s="11"/>
      <c r="B427" s="1"/>
      <c r="C427" s="13"/>
      <c r="D427" s="23"/>
      <c r="E427" s="23"/>
      <c r="F427" s="14" t="str">
        <f>LEFT(Table34[[#This Row],[Account Description ]],5)</f>
        <v/>
      </c>
      <c r="G427" s="1"/>
      <c r="H427" s="1"/>
      <c r="I427" s="20"/>
      <c r="J427" s="1"/>
      <c r="K427" s="16"/>
      <c r="L427" s="16"/>
      <c r="M427" s="17">
        <f>Table34[[#This Row],[Debet]]</f>
        <v>0</v>
      </c>
      <c r="T427"/>
    </row>
    <row r="428" spans="1:20" x14ac:dyDescent="0.25">
      <c r="A428" s="11"/>
      <c r="B428" s="1"/>
      <c r="C428" s="13"/>
      <c r="D428" s="23"/>
      <c r="E428" s="23"/>
      <c r="F428" s="14" t="str">
        <f>LEFT(Table34[[#This Row],[Account Description ]],5)</f>
        <v/>
      </c>
      <c r="G428" s="1"/>
      <c r="H428" s="1"/>
      <c r="I428" s="20"/>
      <c r="J428" s="1"/>
      <c r="K428" s="16"/>
      <c r="L428" s="16"/>
      <c r="M428" s="17">
        <f>Table34[[#This Row],[Debet]]</f>
        <v>0</v>
      </c>
      <c r="T428"/>
    </row>
    <row r="429" spans="1:20" x14ac:dyDescent="0.25">
      <c r="A429" s="11"/>
      <c r="B429" s="1"/>
      <c r="C429" s="13"/>
      <c r="D429" s="23"/>
      <c r="E429" s="23"/>
      <c r="F429" s="14" t="str">
        <f>LEFT(Table34[[#This Row],[Account Description ]],5)</f>
        <v/>
      </c>
      <c r="G429" s="1"/>
      <c r="H429" s="1"/>
      <c r="I429" s="20"/>
      <c r="J429" s="1"/>
      <c r="K429" s="16"/>
      <c r="L429" s="16"/>
      <c r="M429" s="17">
        <f>Table34[[#This Row],[Debet]]</f>
        <v>0</v>
      </c>
      <c r="T429"/>
    </row>
    <row r="430" spans="1:20" x14ac:dyDescent="0.25">
      <c r="A430" s="11"/>
      <c r="B430" s="1"/>
      <c r="C430" s="13"/>
      <c r="D430" s="23"/>
      <c r="E430" s="23"/>
      <c r="F430" s="14" t="str">
        <f>LEFT(Table34[[#This Row],[Account Description ]],5)</f>
        <v/>
      </c>
      <c r="G430" s="1"/>
      <c r="H430" s="1"/>
      <c r="I430" s="20"/>
      <c r="J430" s="1"/>
      <c r="K430" s="16"/>
      <c r="L430" s="16"/>
      <c r="M430" s="17">
        <f>Table34[[#This Row],[Debet]]</f>
        <v>0</v>
      </c>
      <c r="T430"/>
    </row>
    <row r="431" spans="1:20" x14ac:dyDescent="0.25">
      <c r="A431" s="11"/>
      <c r="B431" s="1"/>
      <c r="C431" s="13"/>
      <c r="D431" s="23"/>
      <c r="E431" s="23"/>
      <c r="F431" s="14" t="str">
        <f>LEFT(Table34[[#This Row],[Account Description ]],5)</f>
        <v/>
      </c>
      <c r="G431" s="1"/>
      <c r="H431" s="1"/>
      <c r="I431" s="20"/>
      <c r="J431" s="1"/>
      <c r="K431" s="16"/>
      <c r="L431" s="16"/>
      <c r="M431" s="17">
        <f>Table34[[#This Row],[Debet]]</f>
        <v>0</v>
      </c>
      <c r="T431"/>
    </row>
    <row r="432" spans="1:20" x14ac:dyDescent="0.25">
      <c r="A432" s="11"/>
      <c r="B432" s="1"/>
      <c r="C432" s="13"/>
      <c r="D432" s="23"/>
      <c r="E432" s="23"/>
      <c r="F432" s="14" t="str">
        <f>LEFT(Table34[[#This Row],[Account Description ]],5)</f>
        <v/>
      </c>
      <c r="G432" s="1"/>
      <c r="H432" s="1"/>
      <c r="I432" s="20"/>
      <c r="J432" s="1"/>
      <c r="K432" s="16"/>
      <c r="L432" s="16"/>
      <c r="M432" s="17">
        <f>Table34[[#This Row],[Debet]]</f>
        <v>0</v>
      </c>
      <c r="T432"/>
    </row>
    <row r="433" spans="1:20" x14ac:dyDescent="0.25">
      <c r="A433" s="11"/>
      <c r="B433" s="1"/>
      <c r="C433" s="13"/>
      <c r="D433" s="23"/>
      <c r="E433" s="23"/>
      <c r="F433" s="14" t="str">
        <f>LEFT(Table34[[#This Row],[Account Description ]],5)</f>
        <v/>
      </c>
      <c r="G433" s="1"/>
      <c r="H433" s="1"/>
      <c r="I433" s="20"/>
      <c r="J433" s="1"/>
      <c r="K433" s="16"/>
      <c r="L433" s="16"/>
      <c r="M433" s="17">
        <f>Table34[[#This Row],[Debet]]</f>
        <v>0</v>
      </c>
      <c r="T433"/>
    </row>
    <row r="434" spans="1:20" x14ac:dyDescent="0.25">
      <c r="A434" s="11"/>
      <c r="B434" s="1"/>
      <c r="C434" s="13"/>
      <c r="D434" s="23"/>
      <c r="E434" s="23"/>
      <c r="F434" s="14" t="str">
        <f>LEFT(Table34[[#This Row],[Account Description ]],5)</f>
        <v/>
      </c>
      <c r="G434" s="1"/>
      <c r="H434" s="1"/>
      <c r="I434" s="20"/>
      <c r="J434" s="1"/>
      <c r="K434" s="16"/>
      <c r="L434" s="16"/>
      <c r="M434" s="17">
        <f>Table34[[#This Row],[Debet]]</f>
        <v>0</v>
      </c>
      <c r="T434"/>
    </row>
    <row r="435" spans="1:20" x14ac:dyDescent="0.25">
      <c r="A435" s="11"/>
      <c r="B435" s="1"/>
      <c r="C435" s="13"/>
      <c r="D435" s="23"/>
      <c r="E435" s="23"/>
      <c r="F435" s="14" t="str">
        <f>LEFT(Table34[[#This Row],[Account Description ]],5)</f>
        <v/>
      </c>
      <c r="G435" s="1"/>
      <c r="H435" s="1"/>
      <c r="I435" s="20"/>
      <c r="J435" s="1"/>
      <c r="K435" s="16"/>
      <c r="L435" s="16"/>
      <c r="M435" s="17">
        <f>Table34[[#This Row],[Debet]]</f>
        <v>0</v>
      </c>
      <c r="T435"/>
    </row>
    <row r="436" spans="1:20" x14ac:dyDescent="0.25">
      <c r="A436" s="11"/>
      <c r="B436" s="1"/>
      <c r="C436" s="13"/>
      <c r="D436" s="23"/>
      <c r="E436" s="23"/>
      <c r="F436" s="14" t="str">
        <f>LEFT(Table34[[#This Row],[Account Description ]],5)</f>
        <v/>
      </c>
      <c r="G436" s="1"/>
      <c r="H436" s="1"/>
      <c r="I436" s="20"/>
      <c r="J436" s="1"/>
      <c r="K436" s="16"/>
      <c r="L436" s="16"/>
      <c r="M436" s="17">
        <f>Table34[[#This Row],[Debet]]</f>
        <v>0</v>
      </c>
      <c r="T436"/>
    </row>
    <row r="437" spans="1:20" x14ac:dyDescent="0.25">
      <c r="A437" s="11"/>
      <c r="B437" s="1"/>
      <c r="C437" s="13"/>
      <c r="D437" s="23"/>
      <c r="E437" s="23"/>
      <c r="F437" s="14" t="str">
        <f>LEFT(Table34[[#This Row],[Account Description ]],5)</f>
        <v/>
      </c>
      <c r="G437" s="1"/>
      <c r="H437" s="1"/>
      <c r="I437" s="20"/>
      <c r="J437" s="1"/>
      <c r="K437" s="16"/>
      <c r="L437" s="16"/>
      <c r="M437" s="17">
        <f>Table34[[#This Row],[Debet]]</f>
        <v>0</v>
      </c>
      <c r="T437"/>
    </row>
    <row r="438" spans="1:20" x14ac:dyDescent="0.25">
      <c r="A438" s="11"/>
      <c r="B438" s="1"/>
      <c r="C438" s="13"/>
      <c r="D438" s="23"/>
      <c r="E438" s="23"/>
      <c r="F438" s="14" t="str">
        <f>LEFT(Table34[[#This Row],[Account Description ]],5)</f>
        <v/>
      </c>
      <c r="G438" s="1"/>
      <c r="H438" s="1"/>
      <c r="I438" s="20"/>
      <c r="J438" s="1"/>
      <c r="K438" s="16"/>
      <c r="L438" s="16"/>
      <c r="M438" s="17">
        <f>Table34[[#This Row],[Debet]]</f>
        <v>0</v>
      </c>
      <c r="T438"/>
    </row>
    <row r="439" spans="1:20" x14ac:dyDescent="0.25">
      <c r="A439" s="11"/>
      <c r="B439" s="1"/>
      <c r="C439" s="13"/>
      <c r="D439" s="23"/>
      <c r="E439" s="23"/>
      <c r="F439" s="14" t="str">
        <f>LEFT(Table34[[#This Row],[Account Description ]],5)</f>
        <v/>
      </c>
      <c r="G439" s="1"/>
      <c r="H439" s="1"/>
      <c r="I439" s="20"/>
      <c r="J439" s="1"/>
      <c r="K439" s="16"/>
      <c r="L439" s="16"/>
      <c r="M439" s="17">
        <f>Table34[[#This Row],[Debet]]</f>
        <v>0</v>
      </c>
      <c r="T439"/>
    </row>
    <row r="440" spans="1:20" x14ac:dyDescent="0.25">
      <c r="A440" s="11"/>
      <c r="B440" s="1"/>
      <c r="C440" s="13"/>
      <c r="D440" s="23"/>
      <c r="E440" s="23"/>
      <c r="F440" s="14" t="str">
        <f>LEFT(Table34[[#This Row],[Account Description ]],5)</f>
        <v/>
      </c>
      <c r="G440" s="1"/>
      <c r="H440" s="1"/>
      <c r="I440" s="20"/>
      <c r="J440" s="1"/>
      <c r="K440" s="16"/>
      <c r="L440" s="16"/>
      <c r="M440" s="17">
        <f>Table34[[#This Row],[Debet]]</f>
        <v>0</v>
      </c>
      <c r="T440"/>
    </row>
    <row r="441" spans="1:20" x14ac:dyDescent="0.25">
      <c r="A441" s="11"/>
      <c r="B441" s="1"/>
      <c r="C441" s="13"/>
      <c r="D441" s="23"/>
      <c r="E441" s="23"/>
      <c r="F441" s="14" t="str">
        <f>LEFT(Table34[[#This Row],[Account Description ]],5)</f>
        <v/>
      </c>
      <c r="G441" s="1"/>
      <c r="H441" s="1"/>
      <c r="I441" s="20"/>
      <c r="J441" s="1"/>
      <c r="K441" s="16"/>
      <c r="L441" s="16"/>
      <c r="M441" s="17">
        <f>Table34[[#This Row],[Debet]]</f>
        <v>0</v>
      </c>
      <c r="T441"/>
    </row>
    <row r="442" spans="1:20" x14ac:dyDescent="0.25">
      <c r="A442" s="11"/>
      <c r="B442" s="1"/>
      <c r="C442" s="13"/>
      <c r="D442" s="23"/>
      <c r="E442" s="23"/>
      <c r="F442" s="14" t="str">
        <f>LEFT(Table34[[#This Row],[Account Description ]],5)</f>
        <v/>
      </c>
      <c r="G442" s="1"/>
      <c r="H442" s="1"/>
      <c r="I442" s="20"/>
      <c r="J442" s="1"/>
      <c r="K442" s="16"/>
      <c r="L442" s="16"/>
      <c r="M442" s="17">
        <f>Table34[[#This Row],[Debet]]</f>
        <v>0</v>
      </c>
      <c r="T442"/>
    </row>
    <row r="443" spans="1:20" x14ac:dyDescent="0.25">
      <c r="A443" s="11"/>
      <c r="B443" s="1"/>
      <c r="C443" s="13"/>
      <c r="D443" s="23"/>
      <c r="E443" s="23"/>
      <c r="F443" s="14" t="str">
        <f>LEFT(Table34[[#This Row],[Account Description ]],5)</f>
        <v/>
      </c>
      <c r="G443" s="1"/>
      <c r="H443" s="1"/>
      <c r="I443" s="20"/>
      <c r="J443" s="1"/>
      <c r="K443" s="16"/>
      <c r="L443" s="16"/>
      <c r="M443" s="17">
        <f>Table34[[#This Row],[Debet]]</f>
        <v>0</v>
      </c>
      <c r="T443"/>
    </row>
    <row r="444" spans="1:20" x14ac:dyDescent="0.25">
      <c r="A444" s="11"/>
      <c r="B444" s="1"/>
      <c r="C444" s="13"/>
      <c r="D444" s="23"/>
      <c r="E444" s="23"/>
      <c r="F444" s="14" t="str">
        <f>LEFT(Table34[[#This Row],[Account Description ]],5)</f>
        <v/>
      </c>
      <c r="G444" s="1"/>
      <c r="H444" s="1"/>
      <c r="I444" s="20"/>
      <c r="J444" s="1"/>
      <c r="K444" s="16"/>
      <c r="L444" s="16"/>
      <c r="M444" s="17">
        <f>Table34[[#This Row],[Debet]]</f>
        <v>0</v>
      </c>
      <c r="T444"/>
    </row>
    <row r="445" spans="1:20" x14ac:dyDescent="0.25">
      <c r="A445" s="11"/>
      <c r="B445" s="1"/>
      <c r="C445" s="13"/>
      <c r="D445" s="23"/>
      <c r="E445" s="23"/>
      <c r="F445" s="14" t="str">
        <f>LEFT(Table34[[#This Row],[Account Description ]],5)</f>
        <v/>
      </c>
      <c r="G445" s="1"/>
      <c r="H445" s="1"/>
      <c r="I445" s="20"/>
      <c r="J445" s="1"/>
      <c r="K445" s="16"/>
      <c r="L445" s="16"/>
      <c r="M445" s="17">
        <f>Table34[[#This Row],[Debet]]</f>
        <v>0</v>
      </c>
      <c r="T445"/>
    </row>
    <row r="446" spans="1:20" x14ac:dyDescent="0.25">
      <c r="A446" s="11"/>
      <c r="B446" s="1"/>
      <c r="C446" s="13"/>
      <c r="D446" s="23"/>
      <c r="E446" s="23"/>
      <c r="F446" s="14" t="str">
        <f>LEFT(Table34[[#This Row],[Account Description ]],5)</f>
        <v/>
      </c>
      <c r="G446" s="1"/>
      <c r="H446" s="1"/>
      <c r="I446" s="20"/>
      <c r="J446" s="1"/>
      <c r="K446" s="16"/>
      <c r="L446" s="16"/>
      <c r="M446" s="17">
        <f>Table34[[#This Row],[Debet]]</f>
        <v>0</v>
      </c>
      <c r="T446"/>
    </row>
    <row r="447" spans="1:20" x14ac:dyDescent="0.25">
      <c r="A447" s="11"/>
      <c r="B447" s="1"/>
      <c r="C447" s="13"/>
      <c r="D447" s="23"/>
      <c r="E447" s="23"/>
      <c r="F447" s="14" t="str">
        <f>LEFT(Table34[[#This Row],[Account Description ]],5)</f>
        <v/>
      </c>
      <c r="G447" s="1"/>
      <c r="H447" s="1"/>
      <c r="I447" s="20"/>
      <c r="J447" s="1"/>
      <c r="K447" s="16"/>
      <c r="L447" s="16"/>
      <c r="M447" s="17">
        <f>Table34[[#This Row],[Debet]]</f>
        <v>0</v>
      </c>
      <c r="T447"/>
    </row>
    <row r="448" spans="1:20" x14ac:dyDescent="0.25">
      <c r="A448" s="11"/>
      <c r="B448" s="1"/>
      <c r="C448" s="13"/>
      <c r="D448" s="23"/>
      <c r="E448" s="23"/>
      <c r="F448" s="14" t="str">
        <f>LEFT(Table34[[#This Row],[Account Description ]],5)</f>
        <v/>
      </c>
      <c r="G448" s="1"/>
      <c r="H448" s="1"/>
      <c r="I448" s="20"/>
      <c r="J448" s="1"/>
      <c r="K448" s="16"/>
      <c r="L448" s="16"/>
      <c r="M448" s="17">
        <f>Table34[[#This Row],[Debet]]</f>
        <v>0</v>
      </c>
      <c r="T448"/>
    </row>
    <row r="449" spans="1:20" x14ac:dyDescent="0.25">
      <c r="A449" s="11"/>
      <c r="B449" s="1"/>
      <c r="C449" s="13"/>
      <c r="D449" s="23"/>
      <c r="E449" s="23"/>
      <c r="F449" s="14" t="str">
        <f>LEFT(Table34[[#This Row],[Account Description ]],5)</f>
        <v/>
      </c>
      <c r="G449" s="1"/>
      <c r="H449" s="1"/>
      <c r="I449" s="20"/>
      <c r="J449" s="1"/>
      <c r="K449" s="16"/>
      <c r="L449" s="16"/>
      <c r="M449" s="17">
        <f>Table34[[#This Row],[Debet]]</f>
        <v>0</v>
      </c>
      <c r="T449"/>
    </row>
    <row r="450" spans="1:20" x14ac:dyDescent="0.25">
      <c r="A450" s="11"/>
      <c r="B450" s="1"/>
      <c r="C450" s="13"/>
      <c r="D450" s="23"/>
      <c r="E450" s="23"/>
      <c r="F450" s="14" t="str">
        <f>LEFT(Table34[[#This Row],[Account Description ]],5)</f>
        <v/>
      </c>
      <c r="G450" s="1"/>
      <c r="H450" s="1"/>
      <c r="I450" s="20"/>
      <c r="J450" s="1"/>
      <c r="K450" s="16"/>
      <c r="L450" s="16"/>
      <c r="M450" s="17">
        <f>Table34[[#This Row],[Debet]]</f>
        <v>0</v>
      </c>
      <c r="T450"/>
    </row>
    <row r="451" spans="1:20" x14ac:dyDescent="0.25">
      <c r="A451" s="11"/>
      <c r="B451" s="1"/>
      <c r="C451" s="13"/>
      <c r="D451" s="23"/>
      <c r="E451" s="23"/>
      <c r="F451" s="14" t="str">
        <f>LEFT(Table34[[#This Row],[Account Description ]],5)</f>
        <v/>
      </c>
      <c r="G451" s="1"/>
      <c r="H451" s="1"/>
      <c r="I451" s="20"/>
      <c r="J451" s="1"/>
      <c r="K451" s="16"/>
      <c r="L451" s="16"/>
      <c r="M451" s="17">
        <f>Table34[[#This Row],[Debet]]</f>
        <v>0</v>
      </c>
      <c r="T451"/>
    </row>
    <row r="452" spans="1:20" x14ac:dyDescent="0.25">
      <c r="A452" s="11"/>
      <c r="B452" s="1"/>
      <c r="C452" s="13"/>
      <c r="D452" s="23"/>
      <c r="E452" s="23"/>
      <c r="F452" s="14" t="str">
        <f>LEFT(Table34[[#This Row],[Account Description ]],5)</f>
        <v/>
      </c>
      <c r="G452" s="1"/>
      <c r="H452" s="1"/>
      <c r="I452" s="20"/>
      <c r="J452" s="1"/>
      <c r="K452" s="16"/>
      <c r="L452" s="16"/>
      <c r="M452" s="17">
        <f>Table34[[#This Row],[Debet]]</f>
        <v>0</v>
      </c>
      <c r="T452"/>
    </row>
    <row r="453" spans="1:20" x14ac:dyDescent="0.25">
      <c r="A453" s="11"/>
      <c r="B453" s="1"/>
      <c r="C453" s="13"/>
      <c r="D453" s="23"/>
      <c r="E453" s="23"/>
      <c r="F453" s="14" t="str">
        <f>LEFT(Table34[[#This Row],[Account Description ]],5)</f>
        <v/>
      </c>
      <c r="G453" s="1"/>
      <c r="H453" s="1"/>
      <c r="I453" s="20"/>
      <c r="J453" s="1"/>
      <c r="K453" s="16"/>
      <c r="L453" s="16"/>
      <c r="M453" s="17">
        <f>Table34[[#This Row],[Debet]]</f>
        <v>0</v>
      </c>
      <c r="T453"/>
    </row>
    <row r="454" spans="1:20" x14ac:dyDescent="0.25">
      <c r="A454" s="11"/>
      <c r="B454" s="1"/>
      <c r="C454" s="13"/>
      <c r="D454" s="23"/>
      <c r="E454" s="23"/>
      <c r="F454" s="14" t="str">
        <f>LEFT(Table34[[#This Row],[Account Description ]],5)</f>
        <v/>
      </c>
      <c r="G454" s="1"/>
      <c r="H454" s="1"/>
      <c r="I454" s="20"/>
      <c r="J454" s="1"/>
      <c r="K454" s="16"/>
      <c r="L454" s="16"/>
      <c r="M454" s="17">
        <f>Table34[[#This Row],[Debet]]</f>
        <v>0</v>
      </c>
      <c r="T454"/>
    </row>
    <row r="455" spans="1:20" x14ac:dyDescent="0.25">
      <c r="A455" s="11"/>
      <c r="B455" s="1"/>
      <c r="C455" s="13"/>
      <c r="D455" s="23"/>
      <c r="E455" s="23"/>
      <c r="F455" s="14" t="str">
        <f>LEFT(Table34[[#This Row],[Account Description ]],5)</f>
        <v/>
      </c>
      <c r="G455" s="1"/>
      <c r="H455" s="1"/>
      <c r="I455" s="20"/>
      <c r="J455" s="1"/>
      <c r="K455" s="16"/>
      <c r="L455" s="16"/>
      <c r="M455" s="17">
        <f>Table34[[#This Row],[Debet]]</f>
        <v>0</v>
      </c>
      <c r="T455"/>
    </row>
    <row r="456" spans="1:20" x14ac:dyDescent="0.25">
      <c r="A456" s="11"/>
      <c r="B456" s="1"/>
      <c r="C456" s="13"/>
      <c r="D456" s="23"/>
      <c r="E456" s="23"/>
      <c r="F456" s="14" t="str">
        <f>LEFT(Table34[[#This Row],[Account Description ]],5)</f>
        <v/>
      </c>
      <c r="G456" s="1"/>
      <c r="H456" s="1"/>
      <c r="I456" s="20"/>
      <c r="J456" s="1"/>
      <c r="K456" s="16"/>
      <c r="L456" s="16"/>
      <c r="M456" s="17">
        <f>Table34[[#This Row],[Debet]]</f>
        <v>0</v>
      </c>
      <c r="T456"/>
    </row>
    <row r="457" spans="1:20" x14ac:dyDescent="0.25">
      <c r="A457" s="11"/>
      <c r="B457" s="1"/>
      <c r="C457" s="13"/>
      <c r="D457" s="23"/>
      <c r="E457" s="23"/>
      <c r="F457" s="14" t="str">
        <f>LEFT(Table34[[#This Row],[Account Description ]],5)</f>
        <v/>
      </c>
      <c r="G457" s="1"/>
      <c r="H457" s="1"/>
      <c r="I457" s="20"/>
      <c r="J457" s="1"/>
      <c r="K457" s="16"/>
      <c r="L457" s="16"/>
      <c r="M457" s="17">
        <f>Table34[[#This Row],[Debet]]</f>
        <v>0</v>
      </c>
      <c r="T457"/>
    </row>
    <row r="458" spans="1:20" x14ac:dyDescent="0.25">
      <c r="A458" s="11"/>
      <c r="B458" s="1"/>
      <c r="C458" s="13"/>
      <c r="D458" s="23"/>
      <c r="E458" s="23"/>
      <c r="F458" s="14" t="str">
        <f>LEFT(Table34[[#This Row],[Account Description ]],5)</f>
        <v/>
      </c>
      <c r="G458" s="1"/>
      <c r="H458" s="1"/>
      <c r="I458" s="20"/>
      <c r="J458" s="1"/>
      <c r="K458" s="16"/>
      <c r="L458" s="16"/>
      <c r="M458" s="17">
        <f>Table34[[#This Row],[Debet]]</f>
        <v>0</v>
      </c>
      <c r="T458"/>
    </row>
    <row r="459" spans="1:20" x14ac:dyDescent="0.25">
      <c r="A459" s="11"/>
      <c r="B459" s="1"/>
      <c r="C459" s="13"/>
      <c r="D459" s="23"/>
      <c r="E459" s="23"/>
      <c r="F459" s="14" t="str">
        <f>LEFT(Table34[[#This Row],[Account Description ]],5)</f>
        <v/>
      </c>
      <c r="G459" s="1"/>
      <c r="H459" s="1"/>
      <c r="I459" s="20"/>
      <c r="J459" s="1"/>
      <c r="K459" s="16"/>
      <c r="L459" s="16"/>
      <c r="M459" s="17">
        <f>Table34[[#This Row],[Debet]]</f>
        <v>0</v>
      </c>
      <c r="T459"/>
    </row>
    <row r="460" spans="1:20" x14ac:dyDescent="0.25">
      <c r="A460" s="11"/>
      <c r="B460" s="1"/>
      <c r="C460" s="13"/>
      <c r="D460" s="23"/>
      <c r="E460" s="23"/>
      <c r="F460" s="14" t="str">
        <f>LEFT(Table34[[#This Row],[Account Description ]],5)</f>
        <v/>
      </c>
      <c r="G460" s="1"/>
      <c r="H460" s="1"/>
      <c r="I460" s="20"/>
      <c r="J460" s="1"/>
      <c r="K460" s="16"/>
      <c r="L460" s="16"/>
      <c r="M460" s="17">
        <f>Table34[[#This Row],[Debet]]</f>
        <v>0</v>
      </c>
      <c r="T460"/>
    </row>
    <row r="461" spans="1:20" x14ac:dyDescent="0.25">
      <c r="A461" s="11"/>
      <c r="B461" s="1"/>
      <c r="C461" s="13"/>
      <c r="D461" s="23"/>
      <c r="E461" s="23"/>
      <c r="F461" s="14" t="str">
        <f>LEFT(Table34[[#This Row],[Account Description ]],5)</f>
        <v/>
      </c>
      <c r="G461" s="1"/>
      <c r="H461" s="1"/>
      <c r="I461" s="20"/>
      <c r="J461" s="1"/>
      <c r="K461" s="16"/>
      <c r="L461" s="16"/>
      <c r="M461" s="17">
        <f>Table34[[#This Row],[Debet]]</f>
        <v>0</v>
      </c>
      <c r="T461"/>
    </row>
    <row r="462" spans="1:20" x14ac:dyDescent="0.25">
      <c r="A462" s="11"/>
      <c r="B462" s="1"/>
      <c r="C462" s="13"/>
      <c r="D462" s="23"/>
      <c r="E462" s="23"/>
      <c r="F462" s="14" t="str">
        <f>LEFT(Table34[[#This Row],[Account Description ]],5)</f>
        <v/>
      </c>
      <c r="G462" s="1"/>
      <c r="H462" s="1"/>
      <c r="I462" s="20"/>
      <c r="J462" s="1"/>
      <c r="K462" s="16"/>
      <c r="L462" s="16"/>
      <c r="M462" s="17">
        <f>Table34[[#This Row],[Debet]]</f>
        <v>0</v>
      </c>
      <c r="T462"/>
    </row>
    <row r="463" spans="1:20" x14ac:dyDescent="0.25">
      <c r="A463" s="11"/>
      <c r="B463" s="1"/>
      <c r="C463" s="13"/>
      <c r="D463" s="23"/>
      <c r="E463" s="23"/>
      <c r="F463" s="14" t="str">
        <f>LEFT(Table34[[#This Row],[Account Description ]],5)</f>
        <v/>
      </c>
      <c r="G463" s="1"/>
      <c r="H463" s="1"/>
      <c r="I463" s="20"/>
      <c r="J463" s="1"/>
      <c r="K463" s="16"/>
      <c r="L463" s="16"/>
      <c r="M463" s="17">
        <f>Table34[[#This Row],[Debet]]</f>
        <v>0</v>
      </c>
      <c r="T463"/>
    </row>
    <row r="464" spans="1:20" x14ac:dyDescent="0.25">
      <c r="A464" s="11"/>
      <c r="B464" s="1"/>
      <c r="C464" s="13"/>
      <c r="D464" s="23"/>
      <c r="E464" s="23"/>
      <c r="F464" s="14" t="str">
        <f>LEFT(Table34[[#This Row],[Account Description ]],5)</f>
        <v/>
      </c>
      <c r="G464" s="1"/>
      <c r="H464" s="1"/>
      <c r="I464" s="20"/>
      <c r="J464" s="1"/>
      <c r="K464" s="16"/>
      <c r="L464" s="16"/>
      <c r="M464" s="17">
        <f>Table34[[#This Row],[Debet]]</f>
        <v>0</v>
      </c>
      <c r="T464"/>
    </row>
    <row r="465" spans="1:20" x14ac:dyDescent="0.25">
      <c r="A465" s="11"/>
      <c r="B465" s="1"/>
      <c r="C465" s="13"/>
      <c r="D465" s="23"/>
      <c r="E465" s="23"/>
      <c r="F465" s="14" t="str">
        <f>LEFT(Table34[[#This Row],[Account Description ]],5)</f>
        <v/>
      </c>
      <c r="G465" s="1"/>
      <c r="H465" s="1"/>
      <c r="I465" s="20"/>
      <c r="J465" s="1"/>
      <c r="K465" s="16"/>
      <c r="L465" s="16"/>
      <c r="M465" s="17">
        <f>Table34[[#This Row],[Debet]]</f>
        <v>0</v>
      </c>
      <c r="T465"/>
    </row>
    <row r="466" spans="1:20" x14ac:dyDescent="0.25">
      <c r="A466" s="11"/>
      <c r="B466" s="1"/>
      <c r="C466" s="13"/>
      <c r="D466" s="23"/>
      <c r="E466" s="23"/>
      <c r="F466" s="14" t="str">
        <f>LEFT(Table34[[#This Row],[Account Description ]],5)</f>
        <v/>
      </c>
      <c r="G466" s="1"/>
      <c r="H466" s="1"/>
      <c r="I466" s="20"/>
      <c r="J466" s="1"/>
      <c r="K466" s="16"/>
      <c r="L466" s="16"/>
      <c r="M466" s="17">
        <f>Table34[[#This Row],[Debet]]</f>
        <v>0</v>
      </c>
      <c r="T466"/>
    </row>
    <row r="467" spans="1:20" x14ac:dyDescent="0.25">
      <c r="A467" s="11"/>
      <c r="B467" s="1"/>
      <c r="C467" s="13"/>
      <c r="D467" s="23"/>
      <c r="E467" s="23"/>
      <c r="F467" s="14" t="str">
        <f>LEFT(Table34[[#This Row],[Account Description ]],5)</f>
        <v/>
      </c>
      <c r="G467" s="1"/>
      <c r="H467" s="1"/>
      <c r="I467" s="20"/>
      <c r="J467" s="1"/>
      <c r="K467" s="16"/>
      <c r="L467" s="16"/>
      <c r="M467" s="17">
        <f>Table34[[#This Row],[Debet]]</f>
        <v>0</v>
      </c>
      <c r="T467"/>
    </row>
    <row r="468" spans="1:20" x14ac:dyDescent="0.25">
      <c r="A468" s="11"/>
      <c r="B468" s="1"/>
      <c r="C468" s="13"/>
      <c r="D468" s="23"/>
      <c r="E468" s="23"/>
      <c r="F468" s="14" t="str">
        <f>LEFT(Table34[[#This Row],[Account Description ]],5)</f>
        <v/>
      </c>
      <c r="G468" s="1"/>
      <c r="H468" s="1"/>
      <c r="I468" s="20"/>
      <c r="J468" s="1"/>
      <c r="K468" s="16"/>
      <c r="L468" s="16"/>
      <c r="M468" s="17">
        <f>Table34[[#This Row],[Debet]]</f>
        <v>0</v>
      </c>
      <c r="T468"/>
    </row>
    <row r="469" spans="1:20" x14ac:dyDescent="0.25">
      <c r="A469" s="11"/>
      <c r="B469" s="1"/>
      <c r="C469" s="13"/>
      <c r="D469" s="23"/>
      <c r="E469" s="23"/>
      <c r="F469" s="14" t="str">
        <f>LEFT(Table34[[#This Row],[Account Description ]],5)</f>
        <v/>
      </c>
      <c r="G469" s="1"/>
      <c r="H469" s="1"/>
      <c r="I469" s="20"/>
      <c r="J469" s="1"/>
      <c r="K469" s="16"/>
      <c r="L469" s="16"/>
      <c r="M469" s="17">
        <f>Table34[[#This Row],[Debet]]</f>
        <v>0</v>
      </c>
      <c r="T469"/>
    </row>
    <row r="470" spans="1:20" x14ac:dyDescent="0.25">
      <c r="A470" s="11"/>
      <c r="B470" s="1"/>
      <c r="C470" s="13"/>
      <c r="D470" s="23"/>
      <c r="E470" s="23"/>
      <c r="F470" s="14" t="str">
        <f>LEFT(Table34[[#This Row],[Account Description ]],5)</f>
        <v/>
      </c>
      <c r="G470" s="1"/>
      <c r="H470" s="1"/>
      <c r="I470" s="20"/>
      <c r="J470" s="1"/>
      <c r="K470" s="16"/>
      <c r="L470" s="16"/>
      <c r="M470" s="17">
        <f>Table34[[#This Row],[Debet]]</f>
        <v>0</v>
      </c>
      <c r="T470"/>
    </row>
    <row r="471" spans="1:20" x14ac:dyDescent="0.25">
      <c r="A471" s="11"/>
      <c r="B471" s="1"/>
      <c r="C471" s="13"/>
      <c r="D471" s="23"/>
      <c r="E471" s="23"/>
      <c r="F471" s="14" t="str">
        <f>LEFT(Table34[[#This Row],[Account Description ]],5)</f>
        <v/>
      </c>
      <c r="G471" s="1"/>
      <c r="H471" s="1"/>
      <c r="I471" s="20"/>
      <c r="J471" s="1"/>
      <c r="K471" s="16"/>
      <c r="L471" s="16"/>
      <c r="M471" s="17">
        <f>Table34[[#This Row],[Debet]]</f>
        <v>0</v>
      </c>
      <c r="T471"/>
    </row>
    <row r="472" spans="1:20" x14ac:dyDescent="0.25">
      <c r="A472" s="11"/>
      <c r="B472" s="1"/>
      <c r="C472" s="13"/>
      <c r="D472" s="23"/>
      <c r="E472" s="23"/>
      <c r="F472" s="14" t="str">
        <f>LEFT(Table34[[#This Row],[Account Description ]],5)</f>
        <v/>
      </c>
      <c r="G472" s="1"/>
      <c r="H472" s="1"/>
      <c r="I472" s="20"/>
      <c r="J472" s="1"/>
      <c r="K472" s="16"/>
      <c r="L472" s="16"/>
      <c r="M472" s="17">
        <f>Table34[[#This Row],[Debet]]</f>
        <v>0</v>
      </c>
      <c r="T472"/>
    </row>
    <row r="473" spans="1:20" x14ac:dyDescent="0.25">
      <c r="A473" s="11"/>
      <c r="B473" s="1"/>
      <c r="C473" s="13"/>
      <c r="D473" s="23"/>
      <c r="E473" s="23"/>
      <c r="F473" s="14" t="str">
        <f>LEFT(Table34[[#This Row],[Account Description ]],5)</f>
        <v/>
      </c>
      <c r="G473" s="1"/>
      <c r="H473" s="1"/>
      <c r="I473" s="20"/>
      <c r="J473" s="1"/>
      <c r="K473" s="16"/>
      <c r="L473" s="16"/>
      <c r="M473" s="17">
        <f>Table34[[#This Row],[Debet]]</f>
        <v>0</v>
      </c>
      <c r="T473"/>
    </row>
    <row r="474" spans="1:20" x14ac:dyDescent="0.25">
      <c r="A474" s="11"/>
      <c r="B474" s="1"/>
      <c r="C474" s="13"/>
      <c r="D474" s="23"/>
      <c r="E474" s="23"/>
      <c r="F474" s="14" t="str">
        <f>LEFT(Table34[[#This Row],[Account Description ]],5)</f>
        <v/>
      </c>
      <c r="G474" s="1"/>
      <c r="H474" s="1"/>
      <c r="I474" s="20"/>
      <c r="J474" s="1"/>
      <c r="K474" s="16"/>
      <c r="L474" s="16"/>
      <c r="M474" s="17">
        <f>Table34[[#This Row],[Debet]]</f>
        <v>0</v>
      </c>
      <c r="T474"/>
    </row>
    <row r="475" spans="1:20" x14ac:dyDescent="0.25">
      <c r="A475" s="11"/>
      <c r="B475" s="1"/>
      <c r="C475" s="13"/>
      <c r="D475" s="23"/>
      <c r="E475" s="23"/>
      <c r="F475" s="14" t="str">
        <f>LEFT(Table34[[#This Row],[Account Description ]],5)</f>
        <v/>
      </c>
      <c r="G475" s="1"/>
      <c r="H475" s="1"/>
      <c r="I475" s="20"/>
      <c r="J475" s="1"/>
      <c r="K475" s="16"/>
      <c r="L475" s="16"/>
      <c r="M475" s="17">
        <f>Table34[[#This Row],[Debet]]</f>
        <v>0</v>
      </c>
      <c r="T475"/>
    </row>
    <row r="476" spans="1:20" x14ac:dyDescent="0.25">
      <c r="A476" s="11"/>
      <c r="B476" s="1"/>
      <c r="C476" s="13"/>
      <c r="D476" s="23"/>
      <c r="E476" s="23"/>
      <c r="F476" s="14" t="str">
        <f>LEFT(Table34[[#This Row],[Account Description ]],5)</f>
        <v/>
      </c>
      <c r="G476" s="1"/>
      <c r="H476" s="1"/>
      <c r="I476" s="20"/>
      <c r="J476" s="1"/>
      <c r="K476" s="16"/>
      <c r="L476" s="16"/>
      <c r="M476" s="17">
        <f>Table34[[#This Row],[Debet]]</f>
        <v>0</v>
      </c>
      <c r="T476"/>
    </row>
    <row r="477" spans="1:20" x14ac:dyDescent="0.25">
      <c r="A477" s="11"/>
      <c r="B477" s="1"/>
      <c r="C477" s="13"/>
      <c r="D477" s="23"/>
      <c r="E477" s="23"/>
      <c r="F477" s="14" t="str">
        <f>LEFT(Table34[[#This Row],[Account Description ]],5)</f>
        <v/>
      </c>
      <c r="G477" s="1"/>
      <c r="H477" s="1"/>
      <c r="I477" s="20"/>
      <c r="J477" s="1"/>
      <c r="K477" s="16"/>
      <c r="L477" s="16"/>
      <c r="M477" s="17">
        <f>Table34[[#This Row],[Debet]]</f>
        <v>0</v>
      </c>
      <c r="T477"/>
    </row>
    <row r="478" spans="1:20" x14ac:dyDescent="0.25">
      <c r="A478" s="11"/>
      <c r="B478" s="1"/>
      <c r="C478" s="13"/>
      <c r="D478" s="23"/>
      <c r="E478" s="23"/>
      <c r="F478" s="14" t="str">
        <f>LEFT(Table34[[#This Row],[Account Description ]],5)</f>
        <v/>
      </c>
      <c r="G478" s="1"/>
      <c r="H478" s="1"/>
      <c r="I478" s="20"/>
      <c r="J478" s="1"/>
      <c r="K478" s="16"/>
      <c r="L478" s="16"/>
      <c r="M478" s="17">
        <f>Table34[[#This Row],[Debet]]</f>
        <v>0</v>
      </c>
      <c r="T478"/>
    </row>
    <row r="479" spans="1:20" x14ac:dyDescent="0.25">
      <c r="A479" s="11"/>
      <c r="B479" s="1"/>
      <c r="C479" s="13"/>
      <c r="D479" s="23"/>
      <c r="E479" s="23"/>
      <c r="F479" s="14" t="str">
        <f>LEFT(Table34[[#This Row],[Account Description ]],5)</f>
        <v/>
      </c>
      <c r="G479" s="1"/>
      <c r="H479" s="1"/>
      <c r="I479" s="20"/>
      <c r="J479" s="1"/>
      <c r="K479" s="16"/>
      <c r="L479" s="16"/>
      <c r="M479" s="17">
        <f>Table34[[#This Row],[Debet]]</f>
        <v>0</v>
      </c>
      <c r="T479"/>
    </row>
    <row r="480" spans="1:20" x14ac:dyDescent="0.25">
      <c r="A480" s="11"/>
      <c r="B480" s="1"/>
      <c r="C480" s="13"/>
      <c r="D480" s="23"/>
      <c r="E480" s="23"/>
      <c r="F480" s="14" t="str">
        <f>LEFT(Table34[[#This Row],[Account Description ]],5)</f>
        <v/>
      </c>
      <c r="G480" s="1"/>
      <c r="H480" s="1"/>
      <c r="I480" s="20"/>
      <c r="J480" s="1"/>
      <c r="K480" s="16"/>
      <c r="L480" s="16"/>
      <c r="M480" s="17">
        <f>Table34[[#This Row],[Debet]]</f>
        <v>0</v>
      </c>
      <c r="T480"/>
    </row>
    <row r="481" spans="1:20" x14ac:dyDescent="0.25">
      <c r="A481" s="11"/>
      <c r="B481" s="1"/>
      <c r="C481" s="13"/>
      <c r="D481" s="23"/>
      <c r="E481" s="23"/>
      <c r="F481" s="14" t="str">
        <f>LEFT(Table34[[#This Row],[Account Description ]],5)</f>
        <v/>
      </c>
      <c r="G481" s="1"/>
      <c r="H481" s="1"/>
      <c r="I481" s="20"/>
      <c r="J481" s="1"/>
      <c r="K481" s="16"/>
      <c r="L481" s="16"/>
      <c r="M481" s="17">
        <f>Table34[[#This Row],[Debet]]</f>
        <v>0</v>
      </c>
      <c r="T481"/>
    </row>
    <row r="482" spans="1:20" x14ac:dyDescent="0.25">
      <c r="A482" s="11"/>
      <c r="B482" s="1"/>
      <c r="C482" s="13"/>
      <c r="D482" s="23"/>
      <c r="E482" s="23"/>
      <c r="F482" s="14" t="str">
        <f>LEFT(Table34[[#This Row],[Account Description ]],5)</f>
        <v/>
      </c>
      <c r="G482" s="1"/>
      <c r="H482" s="1"/>
      <c r="I482" s="20"/>
      <c r="J482" s="1"/>
      <c r="K482" s="16"/>
      <c r="L482" s="16"/>
      <c r="M482" s="17">
        <f>Table34[[#This Row],[Debet]]</f>
        <v>0</v>
      </c>
      <c r="T482"/>
    </row>
    <row r="483" spans="1:20" x14ac:dyDescent="0.25">
      <c r="A483" s="11"/>
      <c r="B483" s="1"/>
      <c r="C483" s="13"/>
      <c r="D483" s="23"/>
      <c r="E483" s="23"/>
      <c r="F483" s="14" t="str">
        <f>LEFT(Table34[[#This Row],[Account Description ]],5)</f>
        <v/>
      </c>
      <c r="G483" s="1"/>
      <c r="H483" s="1"/>
      <c r="I483" s="20"/>
      <c r="J483" s="1"/>
      <c r="K483" s="16"/>
      <c r="L483" s="16"/>
      <c r="M483" s="17">
        <f>Table34[[#This Row],[Debet]]</f>
        <v>0</v>
      </c>
      <c r="T483"/>
    </row>
    <row r="484" spans="1:20" x14ac:dyDescent="0.25">
      <c r="A484" s="11"/>
      <c r="B484" s="1"/>
      <c r="C484" s="13"/>
      <c r="D484" s="23"/>
      <c r="E484" s="23"/>
      <c r="F484" s="14" t="str">
        <f>LEFT(Table34[[#This Row],[Account Description ]],5)</f>
        <v/>
      </c>
      <c r="G484" s="1"/>
      <c r="H484" s="1"/>
      <c r="I484" s="20"/>
      <c r="J484" s="1"/>
      <c r="K484" s="16"/>
      <c r="L484" s="16"/>
      <c r="M484" s="17">
        <f>Table34[[#This Row],[Debet]]</f>
        <v>0</v>
      </c>
      <c r="T484"/>
    </row>
    <row r="485" spans="1:20" x14ac:dyDescent="0.25">
      <c r="A485" s="11"/>
      <c r="B485" s="1"/>
      <c r="C485" s="13"/>
      <c r="D485" s="23"/>
      <c r="E485" s="23"/>
      <c r="F485" s="14" t="str">
        <f>LEFT(Table34[[#This Row],[Account Description ]],5)</f>
        <v/>
      </c>
      <c r="G485" s="1"/>
      <c r="H485" s="1"/>
      <c r="I485" s="20"/>
      <c r="J485" s="1"/>
      <c r="K485" s="16"/>
      <c r="L485" s="16"/>
      <c r="M485" s="17">
        <f>Table34[[#This Row],[Debet]]</f>
        <v>0</v>
      </c>
      <c r="T485"/>
    </row>
    <row r="486" spans="1:20" x14ac:dyDescent="0.25">
      <c r="A486" s="11"/>
      <c r="B486" s="1"/>
      <c r="C486" s="13"/>
      <c r="D486" s="23"/>
      <c r="E486" s="23"/>
      <c r="F486" s="14" t="str">
        <f>LEFT(Table34[[#This Row],[Account Description ]],5)</f>
        <v/>
      </c>
      <c r="G486" s="1"/>
      <c r="H486" s="1"/>
      <c r="I486" s="20"/>
      <c r="J486" s="1"/>
      <c r="K486" s="16"/>
      <c r="L486" s="16"/>
      <c r="M486" s="17">
        <f>Table34[[#This Row],[Debet]]</f>
        <v>0</v>
      </c>
      <c r="T486"/>
    </row>
    <row r="487" spans="1:20" x14ac:dyDescent="0.25">
      <c r="A487" s="11"/>
      <c r="B487" s="1"/>
      <c r="C487" s="13"/>
      <c r="D487" s="23"/>
      <c r="E487" s="23"/>
      <c r="F487" s="14" t="str">
        <f>LEFT(Table34[[#This Row],[Account Description ]],5)</f>
        <v/>
      </c>
      <c r="G487" s="1"/>
      <c r="H487" s="1"/>
      <c r="I487" s="20"/>
      <c r="J487" s="1"/>
      <c r="K487" s="16"/>
      <c r="L487" s="16"/>
      <c r="M487" s="17">
        <f>Table34[[#This Row],[Debet]]</f>
        <v>0</v>
      </c>
      <c r="T487"/>
    </row>
    <row r="488" spans="1:20" x14ac:dyDescent="0.25">
      <c r="A488" s="11"/>
      <c r="B488" s="1"/>
      <c r="C488" s="13"/>
      <c r="D488" s="23"/>
      <c r="E488" s="23"/>
      <c r="F488" s="14" t="str">
        <f>LEFT(Table34[[#This Row],[Account Description ]],5)</f>
        <v/>
      </c>
      <c r="G488" s="1"/>
      <c r="H488" s="1"/>
      <c r="I488" s="20"/>
      <c r="J488" s="1"/>
      <c r="K488" s="16"/>
      <c r="L488" s="16"/>
      <c r="M488" s="17">
        <f>Table34[[#This Row],[Debet]]</f>
        <v>0</v>
      </c>
      <c r="T488"/>
    </row>
    <row r="489" spans="1:20" x14ac:dyDescent="0.25">
      <c r="A489" s="11"/>
      <c r="B489" s="1"/>
      <c r="C489" s="13"/>
      <c r="D489" s="23"/>
      <c r="E489" s="23"/>
      <c r="F489" s="14" t="str">
        <f>LEFT(Table34[[#This Row],[Account Description ]],5)</f>
        <v/>
      </c>
      <c r="G489" s="1"/>
      <c r="H489" s="1"/>
      <c r="I489" s="20"/>
      <c r="J489" s="1"/>
      <c r="K489" s="16"/>
      <c r="L489" s="16"/>
      <c r="M489" s="17">
        <f>Table34[[#This Row],[Debet]]</f>
        <v>0</v>
      </c>
      <c r="T489"/>
    </row>
    <row r="490" spans="1:20" x14ac:dyDescent="0.25">
      <c r="A490" s="11"/>
      <c r="B490" s="1"/>
      <c r="C490" s="13"/>
      <c r="D490" s="23"/>
      <c r="E490" s="23"/>
      <c r="F490" s="14" t="str">
        <f>LEFT(Table34[[#This Row],[Account Description ]],5)</f>
        <v/>
      </c>
      <c r="G490" s="1"/>
      <c r="H490" s="1"/>
      <c r="I490" s="20"/>
      <c r="J490" s="1"/>
      <c r="K490" s="16"/>
      <c r="L490" s="16"/>
      <c r="M490" s="17">
        <f>Table34[[#This Row],[Debet]]</f>
        <v>0</v>
      </c>
      <c r="T490"/>
    </row>
    <row r="491" spans="1:20" x14ac:dyDescent="0.25">
      <c r="A491" s="11"/>
      <c r="B491" s="1"/>
      <c r="C491" s="13"/>
      <c r="D491" s="23"/>
      <c r="E491" s="23"/>
      <c r="F491" s="14" t="str">
        <f>LEFT(Table34[[#This Row],[Account Description ]],5)</f>
        <v/>
      </c>
      <c r="G491" s="1"/>
      <c r="H491" s="1"/>
      <c r="I491" s="20"/>
      <c r="J491" s="1"/>
      <c r="K491" s="16"/>
      <c r="L491" s="16"/>
      <c r="M491" s="17">
        <f>Table34[[#This Row],[Debet]]</f>
        <v>0</v>
      </c>
      <c r="T491"/>
    </row>
    <row r="492" spans="1:20" x14ac:dyDescent="0.25">
      <c r="A492" s="11"/>
      <c r="B492" s="1"/>
      <c r="C492" s="13"/>
      <c r="D492" s="23"/>
      <c r="E492" s="23"/>
      <c r="F492" s="14" t="str">
        <f>LEFT(Table34[[#This Row],[Account Description ]],5)</f>
        <v/>
      </c>
      <c r="G492" s="1"/>
      <c r="H492" s="1"/>
      <c r="I492" s="20"/>
      <c r="J492" s="1"/>
      <c r="K492" s="16"/>
      <c r="L492" s="16"/>
      <c r="M492" s="17">
        <f>Table34[[#This Row],[Debet]]</f>
        <v>0</v>
      </c>
      <c r="T492"/>
    </row>
    <row r="493" spans="1:20" x14ac:dyDescent="0.25">
      <c r="A493" s="11"/>
      <c r="B493" s="1"/>
      <c r="C493" s="13"/>
      <c r="D493" s="23"/>
      <c r="E493" s="23"/>
      <c r="F493" s="14" t="str">
        <f>LEFT(Table34[[#This Row],[Account Description ]],5)</f>
        <v/>
      </c>
      <c r="G493" s="1"/>
      <c r="H493" s="1"/>
      <c r="I493" s="20"/>
      <c r="J493" s="1"/>
      <c r="K493" s="16"/>
      <c r="L493" s="16"/>
      <c r="M493" s="17">
        <f>Table34[[#This Row],[Debet]]</f>
        <v>0</v>
      </c>
      <c r="T493"/>
    </row>
    <row r="494" spans="1:20" x14ac:dyDescent="0.25">
      <c r="A494" s="11"/>
      <c r="B494" s="1"/>
      <c r="C494" s="13"/>
      <c r="D494" s="23"/>
      <c r="E494" s="23"/>
      <c r="F494" s="14" t="str">
        <f>LEFT(Table34[[#This Row],[Account Description ]],5)</f>
        <v/>
      </c>
      <c r="G494" s="1"/>
      <c r="H494" s="1"/>
      <c r="I494" s="20"/>
      <c r="J494" s="1"/>
      <c r="K494" s="16"/>
      <c r="L494" s="16"/>
      <c r="M494" s="17">
        <f>Table34[[#This Row],[Debet]]</f>
        <v>0</v>
      </c>
      <c r="T494"/>
    </row>
    <row r="495" spans="1:20" x14ac:dyDescent="0.25">
      <c r="A495" s="11"/>
      <c r="B495" s="1"/>
      <c r="C495" s="13"/>
      <c r="D495" s="23"/>
      <c r="E495" s="23"/>
      <c r="F495" s="14" t="str">
        <f>LEFT(Table34[[#This Row],[Account Description ]],5)</f>
        <v/>
      </c>
      <c r="G495" s="1"/>
      <c r="H495" s="1"/>
      <c r="I495" s="20"/>
      <c r="J495" s="1"/>
      <c r="K495" s="16"/>
      <c r="L495" s="16"/>
      <c r="M495" s="17">
        <f>Table34[[#This Row],[Debet]]</f>
        <v>0</v>
      </c>
      <c r="T495"/>
    </row>
    <row r="496" spans="1:20" x14ac:dyDescent="0.25">
      <c r="A496" s="11"/>
      <c r="B496" s="1"/>
      <c r="C496" s="13"/>
      <c r="D496" s="23"/>
      <c r="E496" s="23"/>
      <c r="F496" s="14" t="str">
        <f>LEFT(Table34[[#This Row],[Account Description ]],5)</f>
        <v/>
      </c>
      <c r="G496" s="1"/>
      <c r="H496" s="1"/>
      <c r="I496" s="20"/>
      <c r="J496" s="1"/>
      <c r="K496" s="16"/>
      <c r="L496" s="16"/>
      <c r="M496" s="17">
        <f>Table34[[#This Row],[Debet]]</f>
        <v>0</v>
      </c>
      <c r="T496"/>
    </row>
    <row r="497" spans="1:20" x14ac:dyDescent="0.25">
      <c r="A497" s="11"/>
      <c r="B497" s="1"/>
      <c r="C497" s="13"/>
      <c r="D497" s="23"/>
      <c r="E497" s="23"/>
      <c r="F497" s="14" t="str">
        <f>LEFT(Table34[[#This Row],[Account Description ]],5)</f>
        <v/>
      </c>
      <c r="G497" s="1"/>
      <c r="H497" s="1"/>
      <c r="I497" s="20"/>
      <c r="J497" s="1"/>
      <c r="K497" s="16"/>
      <c r="L497" s="16"/>
      <c r="M497" s="17">
        <f>Table34[[#This Row],[Debet]]</f>
        <v>0</v>
      </c>
      <c r="T497"/>
    </row>
    <row r="498" spans="1:20" x14ac:dyDescent="0.25">
      <c r="A498" s="11"/>
      <c r="B498" s="1"/>
      <c r="C498" s="13"/>
      <c r="D498" s="23"/>
      <c r="E498" s="23"/>
      <c r="F498" s="14" t="str">
        <f>LEFT(Table34[[#This Row],[Account Description ]],5)</f>
        <v/>
      </c>
      <c r="G498" s="1"/>
      <c r="H498" s="1"/>
      <c r="I498" s="20"/>
      <c r="J498" s="1"/>
      <c r="K498" s="16"/>
      <c r="L498" s="16"/>
      <c r="M498" s="17">
        <f>Table34[[#This Row],[Debet]]</f>
        <v>0</v>
      </c>
      <c r="T498"/>
    </row>
    <row r="499" spans="1:20" x14ac:dyDescent="0.25">
      <c r="A499" s="11"/>
      <c r="B499" s="1"/>
      <c r="C499" s="13"/>
      <c r="D499" s="23"/>
      <c r="E499" s="23"/>
      <c r="F499" s="14" t="str">
        <f>LEFT(Table34[[#This Row],[Account Description ]],5)</f>
        <v/>
      </c>
      <c r="G499" s="1"/>
      <c r="H499" s="1"/>
      <c r="I499" s="20"/>
      <c r="J499" s="1"/>
      <c r="K499" s="16"/>
      <c r="L499" s="16"/>
      <c r="M499" s="17">
        <f>Table34[[#This Row],[Debet]]</f>
        <v>0</v>
      </c>
      <c r="T499"/>
    </row>
    <row r="500" spans="1:20" x14ac:dyDescent="0.25">
      <c r="A500" s="11"/>
      <c r="B500" s="1"/>
      <c r="C500" s="13"/>
      <c r="D500" s="23"/>
      <c r="E500" s="23"/>
      <c r="F500" s="14" t="str">
        <f>LEFT(Table34[[#This Row],[Account Description ]],5)</f>
        <v/>
      </c>
      <c r="G500" s="1"/>
      <c r="H500" s="1"/>
      <c r="I500" s="20"/>
      <c r="J500" s="1"/>
      <c r="K500" s="16"/>
      <c r="L500" s="16"/>
      <c r="M500" s="17">
        <f>Table34[[#This Row],[Debet]]</f>
        <v>0</v>
      </c>
      <c r="T500"/>
    </row>
    <row r="501" spans="1:20" x14ac:dyDescent="0.25">
      <c r="A501" s="11"/>
      <c r="B501" s="1"/>
      <c r="C501" s="13"/>
      <c r="D501" s="23"/>
      <c r="E501" s="23"/>
      <c r="F501" s="14" t="str">
        <f>LEFT(Table34[[#This Row],[Account Description ]],5)</f>
        <v/>
      </c>
      <c r="G501" s="1"/>
      <c r="H501" s="1"/>
      <c r="I501" s="20"/>
      <c r="J501" s="1"/>
      <c r="K501" s="16"/>
      <c r="L501" s="16"/>
      <c r="M501" s="17">
        <f>Table34[[#This Row],[Debet]]</f>
        <v>0</v>
      </c>
      <c r="T501"/>
    </row>
    <row r="502" spans="1:20" x14ac:dyDescent="0.25">
      <c r="A502" s="11"/>
      <c r="B502" s="1"/>
      <c r="C502" s="13"/>
      <c r="D502" s="23"/>
      <c r="E502" s="23"/>
      <c r="F502" s="14" t="str">
        <f>LEFT(Table34[[#This Row],[Account Description ]],5)</f>
        <v/>
      </c>
      <c r="G502" s="1"/>
      <c r="H502" s="1"/>
      <c r="I502" s="20"/>
      <c r="J502" s="1"/>
      <c r="K502" s="16"/>
      <c r="L502" s="16"/>
      <c r="M502" s="17">
        <f>Table34[[#This Row],[Debet]]</f>
        <v>0</v>
      </c>
      <c r="T502"/>
    </row>
    <row r="503" spans="1:20" x14ac:dyDescent="0.25">
      <c r="A503" s="11"/>
      <c r="B503" s="1"/>
      <c r="C503" s="13"/>
      <c r="D503" s="23"/>
      <c r="E503" s="23"/>
      <c r="F503" s="14" t="str">
        <f>LEFT(Table34[[#This Row],[Account Description ]],5)</f>
        <v/>
      </c>
      <c r="G503" s="1"/>
      <c r="H503" s="1"/>
      <c r="I503" s="20"/>
      <c r="J503" s="1"/>
      <c r="K503" s="16"/>
      <c r="L503" s="16"/>
      <c r="M503" s="17">
        <f>Table34[[#This Row],[Debet]]</f>
        <v>0</v>
      </c>
      <c r="T503"/>
    </row>
    <row r="504" spans="1:20" x14ac:dyDescent="0.25">
      <c r="A504" s="11"/>
      <c r="B504" s="1"/>
      <c r="C504" s="13"/>
      <c r="D504" s="23"/>
      <c r="E504" s="23"/>
      <c r="F504" s="14" t="str">
        <f>LEFT(Table34[[#This Row],[Account Description ]],5)</f>
        <v/>
      </c>
      <c r="G504" s="1"/>
      <c r="H504" s="1"/>
      <c r="I504" s="20"/>
      <c r="J504" s="1"/>
      <c r="K504" s="16"/>
      <c r="L504" s="16"/>
      <c r="M504" s="17">
        <f>Table34[[#This Row],[Debet]]</f>
        <v>0</v>
      </c>
      <c r="T504"/>
    </row>
    <row r="505" spans="1:20" x14ac:dyDescent="0.25">
      <c r="A505" s="11"/>
      <c r="B505" s="1"/>
      <c r="C505" s="13"/>
      <c r="D505" s="23"/>
      <c r="E505" s="23"/>
      <c r="F505" s="14" t="str">
        <f>LEFT(Table34[[#This Row],[Account Description ]],5)</f>
        <v/>
      </c>
      <c r="G505" s="1"/>
      <c r="H505" s="1"/>
      <c r="I505" s="20"/>
      <c r="J505" s="1"/>
      <c r="K505" s="16"/>
      <c r="L505" s="16"/>
      <c r="M505" s="17">
        <f>Table34[[#This Row],[Debet]]</f>
        <v>0</v>
      </c>
      <c r="T505"/>
    </row>
    <row r="506" spans="1:20" x14ac:dyDescent="0.25">
      <c r="A506" s="11"/>
      <c r="B506" s="1"/>
      <c r="C506" s="13"/>
      <c r="D506" s="23"/>
      <c r="E506" s="23"/>
      <c r="F506" s="14" t="str">
        <f>LEFT(Table34[[#This Row],[Account Description ]],5)</f>
        <v/>
      </c>
      <c r="G506" s="1"/>
      <c r="H506" s="1"/>
      <c r="I506" s="20"/>
      <c r="J506" s="1"/>
      <c r="K506" s="16"/>
      <c r="L506" s="16"/>
      <c r="M506" s="17">
        <f>Table34[[#This Row],[Debet]]</f>
        <v>0</v>
      </c>
      <c r="T506"/>
    </row>
    <row r="507" spans="1:20" x14ac:dyDescent="0.25">
      <c r="A507" s="11"/>
      <c r="B507" s="1"/>
      <c r="C507" s="13"/>
      <c r="D507" s="23"/>
      <c r="E507" s="23"/>
      <c r="F507" s="14" t="str">
        <f>LEFT(Table34[[#This Row],[Account Description ]],5)</f>
        <v/>
      </c>
      <c r="G507" s="1"/>
      <c r="H507" s="1"/>
      <c r="I507" s="20"/>
      <c r="J507" s="1"/>
      <c r="K507" s="16"/>
      <c r="L507" s="16"/>
      <c r="M507" s="17">
        <f>Table34[[#This Row],[Debet]]</f>
        <v>0</v>
      </c>
      <c r="T507"/>
    </row>
    <row r="508" spans="1:20" x14ac:dyDescent="0.25">
      <c r="A508" s="11"/>
      <c r="B508" s="1"/>
      <c r="C508" s="13"/>
      <c r="D508" s="23"/>
      <c r="E508" s="23"/>
      <c r="F508" s="14" t="str">
        <f>LEFT(Table34[[#This Row],[Account Description ]],5)</f>
        <v/>
      </c>
      <c r="G508" s="1"/>
      <c r="H508" s="1"/>
      <c r="I508" s="20"/>
      <c r="J508" s="1"/>
      <c r="K508" s="16"/>
      <c r="L508" s="16"/>
      <c r="M508" s="17">
        <f>Table34[[#This Row],[Debet]]</f>
        <v>0</v>
      </c>
      <c r="T508"/>
    </row>
    <row r="509" spans="1:20" x14ac:dyDescent="0.25">
      <c r="A509" s="11"/>
      <c r="B509" s="1"/>
      <c r="C509" s="13"/>
      <c r="D509" s="23"/>
      <c r="E509" s="23"/>
      <c r="F509" s="14" t="str">
        <f>LEFT(Table34[[#This Row],[Account Description ]],5)</f>
        <v/>
      </c>
      <c r="G509" s="1"/>
      <c r="H509" s="1"/>
      <c r="I509" s="20"/>
      <c r="J509" s="1"/>
      <c r="K509" s="16"/>
      <c r="L509" s="16"/>
      <c r="M509" s="17">
        <f>Table34[[#This Row],[Debet]]</f>
        <v>0</v>
      </c>
      <c r="T509"/>
    </row>
    <row r="510" spans="1:20" x14ac:dyDescent="0.25">
      <c r="A510" s="11"/>
      <c r="B510" s="1"/>
      <c r="C510" s="13"/>
      <c r="D510" s="23"/>
      <c r="E510" s="23"/>
      <c r="F510" s="14" t="str">
        <f>LEFT(Table34[[#This Row],[Account Description ]],5)</f>
        <v/>
      </c>
      <c r="G510" s="1"/>
      <c r="H510" s="1"/>
      <c r="I510" s="20"/>
      <c r="J510" s="1"/>
      <c r="K510" s="16"/>
      <c r="L510" s="16"/>
      <c r="M510" s="17">
        <f>Table34[[#This Row],[Debet]]</f>
        <v>0</v>
      </c>
      <c r="T510"/>
    </row>
    <row r="511" spans="1:20" x14ac:dyDescent="0.25">
      <c r="A511" s="11"/>
      <c r="B511" s="1"/>
      <c r="C511" s="13"/>
      <c r="D511" s="23"/>
      <c r="E511" s="23"/>
      <c r="F511" s="14" t="str">
        <f>LEFT(Table34[[#This Row],[Account Description ]],5)</f>
        <v/>
      </c>
      <c r="G511" s="1"/>
      <c r="H511" s="1"/>
      <c r="I511" s="20"/>
      <c r="J511" s="1"/>
      <c r="K511" s="16"/>
      <c r="L511" s="16"/>
      <c r="M511" s="17">
        <f>Table34[[#This Row],[Debet]]</f>
        <v>0</v>
      </c>
      <c r="T511"/>
    </row>
    <row r="512" spans="1:20" x14ac:dyDescent="0.25">
      <c r="A512" s="11"/>
      <c r="B512" s="1"/>
      <c r="C512" s="13"/>
      <c r="D512" s="23"/>
      <c r="E512" s="23"/>
      <c r="F512" s="14" t="str">
        <f>LEFT(Table34[[#This Row],[Account Description ]],5)</f>
        <v/>
      </c>
      <c r="G512" s="1"/>
      <c r="H512" s="1"/>
      <c r="I512" s="20"/>
      <c r="J512" s="1"/>
      <c r="K512" s="16"/>
      <c r="L512" s="16"/>
      <c r="M512" s="17">
        <f>Table34[[#This Row],[Debet]]</f>
        <v>0</v>
      </c>
      <c r="T512"/>
    </row>
    <row r="513" spans="1:20" x14ac:dyDescent="0.25">
      <c r="A513" s="11"/>
      <c r="B513" s="1"/>
      <c r="C513" s="13"/>
      <c r="D513" s="23"/>
      <c r="E513" s="23"/>
      <c r="F513" s="14" t="str">
        <f>LEFT(Table34[[#This Row],[Account Description ]],5)</f>
        <v/>
      </c>
      <c r="G513" s="1"/>
      <c r="H513" s="1"/>
      <c r="I513" s="20"/>
      <c r="J513" s="1"/>
      <c r="K513" s="16"/>
      <c r="L513" s="16"/>
      <c r="M513" s="17">
        <f>Table34[[#This Row],[Debet]]</f>
        <v>0</v>
      </c>
      <c r="T513"/>
    </row>
    <row r="514" spans="1:20" x14ac:dyDescent="0.25">
      <c r="A514" s="11"/>
      <c r="B514" s="1"/>
      <c r="C514" s="13"/>
      <c r="D514" s="23"/>
      <c r="E514" s="23"/>
      <c r="F514" s="14" t="str">
        <f>LEFT(Table34[[#This Row],[Account Description ]],5)</f>
        <v/>
      </c>
      <c r="G514" s="1"/>
      <c r="H514" s="1"/>
      <c r="I514" s="20"/>
      <c r="J514" s="1"/>
      <c r="K514" s="16"/>
      <c r="L514" s="16"/>
      <c r="M514" s="17">
        <f>Table34[[#This Row],[Debet]]</f>
        <v>0</v>
      </c>
      <c r="T514"/>
    </row>
    <row r="515" spans="1:20" x14ac:dyDescent="0.25">
      <c r="A515" s="11"/>
      <c r="B515" s="1"/>
      <c r="C515" s="13"/>
      <c r="D515" s="23"/>
      <c r="E515" s="23"/>
      <c r="F515" s="14" t="str">
        <f>LEFT(Table34[[#This Row],[Account Description ]],5)</f>
        <v/>
      </c>
      <c r="G515" s="1"/>
      <c r="H515" s="1"/>
      <c r="I515" s="20"/>
      <c r="J515" s="1"/>
      <c r="K515" s="16"/>
      <c r="L515" s="16"/>
      <c r="M515" s="17">
        <f>Table34[[#This Row],[Debet]]</f>
        <v>0</v>
      </c>
      <c r="T515"/>
    </row>
    <row r="516" spans="1:20" x14ac:dyDescent="0.25">
      <c r="A516" s="11"/>
      <c r="B516" s="1"/>
      <c r="C516" s="13"/>
      <c r="D516" s="23"/>
      <c r="E516" s="23"/>
      <c r="F516" s="14" t="str">
        <f>LEFT(Table34[[#This Row],[Account Description ]],5)</f>
        <v/>
      </c>
      <c r="G516" s="1"/>
      <c r="H516" s="1"/>
      <c r="I516" s="20"/>
      <c r="J516" s="1"/>
      <c r="K516" s="16"/>
      <c r="L516" s="16"/>
      <c r="M516" s="17">
        <f>Table34[[#This Row],[Debet]]</f>
        <v>0</v>
      </c>
      <c r="T516"/>
    </row>
    <row r="517" spans="1:20" x14ac:dyDescent="0.25">
      <c r="A517" s="11"/>
      <c r="B517" s="1"/>
      <c r="C517" s="13"/>
      <c r="D517" s="23"/>
      <c r="E517" s="23"/>
      <c r="F517" s="14" t="str">
        <f>LEFT(Table34[[#This Row],[Account Description ]],5)</f>
        <v/>
      </c>
      <c r="G517" s="1"/>
      <c r="H517" s="1"/>
      <c r="I517" s="20"/>
      <c r="J517" s="1"/>
      <c r="K517" s="16"/>
      <c r="L517" s="16"/>
      <c r="M517" s="17">
        <f>Table34[[#This Row],[Debet]]</f>
        <v>0</v>
      </c>
      <c r="T517"/>
    </row>
    <row r="518" spans="1:20" x14ac:dyDescent="0.25">
      <c r="A518" s="11"/>
      <c r="B518" s="1"/>
      <c r="C518" s="13"/>
      <c r="D518" s="23"/>
      <c r="E518" s="23"/>
      <c r="F518" s="14" t="str">
        <f>LEFT(Table34[[#This Row],[Account Description ]],5)</f>
        <v/>
      </c>
      <c r="G518" s="1"/>
      <c r="H518" s="1"/>
      <c r="I518" s="20"/>
      <c r="J518" s="1"/>
      <c r="K518" s="16"/>
      <c r="L518" s="16"/>
      <c r="M518" s="17">
        <f>Table34[[#This Row],[Debet]]</f>
        <v>0</v>
      </c>
      <c r="T518"/>
    </row>
    <row r="519" spans="1:20" x14ac:dyDescent="0.25">
      <c r="A519" s="11"/>
      <c r="B519" s="1"/>
      <c r="C519" s="13"/>
      <c r="D519" s="23"/>
      <c r="E519" s="23"/>
      <c r="F519" s="14" t="str">
        <f>LEFT(Table34[[#This Row],[Account Description ]],5)</f>
        <v/>
      </c>
      <c r="G519" s="1"/>
      <c r="H519" s="1"/>
      <c r="I519" s="20"/>
      <c r="J519" s="1"/>
      <c r="K519" s="16"/>
      <c r="L519" s="16"/>
      <c r="M519" s="17">
        <f>Table34[[#This Row],[Debet]]</f>
        <v>0</v>
      </c>
      <c r="T519"/>
    </row>
    <row r="520" spans="1:20" x14ac:dyDescent="0.25">
      <c r="A520" s="11"/>
      <c r="B520" s="1"/>
      <c r="C520" s="13"/>
      <c r="D520" s="23"/>
      <c r="E520" s="23"/>
      <c r="F520" s="14" t="str">
        <f>LEFT(Table34[[#This Row],[Account Description ]],5)</f>
        <v/>
      </c>
      <c r="G520" s="1"/>
      <c r="H520" s="1"/>
      <c r="I520" s="20"/>
      <c r="J520" s="1"/>
      <c r="K520" s="16"/>
      <c r="L520" s="16"/>
      <c r="M520" s="17">
        <f>Table34[[#This Row],[Debet]]</f>
        <v>0</v>
      </c>
      <c r="T520"/>
    </row>
    <row r="521" spans="1:20" x14ac:dyDescent="0.25">
      <c r="A521" s="11"/>
      <c r="B521" s="1"/>
      <c r="C521" s="13"/>
      <c r="D521" s="23"/>
      <c r="E521" s="23"/>
      <c r="F521" s="14" t="str">
        <f>LEFT(Table34[[#This Row],[Account Description ]],5)</f>
        <v/>
      </c>
      <c r="G521" s="1"/>
      <c r="H521" s="1"/>
      <c r="I521" s="20"/>
      <c r="J521" s="1"/>
      <c r="K521" s="16"/>
      <c r="L521" s="16"/>
      <c r="M521" s="17">
        <f>Table34[[#This Row],[Debet]]</f>
        <v>0</v>
      </c>
      <c r="T521"/>
    </row>
    <row r="522" spans="1:20" x14ac:dyDescent="0.25">
      <c r="A522" s="11"/>
      <c r="B522" s="1"/>
      <c r="C522" s="13"/>
      <c r="D522" s="23"/>
      <c r="E522" s="23"/>
      <c r="F522" s="14" t="str">
        <f>LEFT(Table34[[#This Row],[Account Description ]],5)</f>
        <v/>
      </c>
      <c r="G522" s="1"/>
      <c r="H522" s="1"/>
      <c r="I522" s="20"/>
      <c r="J522" s="1"/>
      <c r="K522" s="16"/>
      <c r="L522" s="16"/>
      <c r="M522" s="17">
        <f>Table34[[#This Row],[Debet]]</f>
        <v>0</v>
      </c>
      <c r="T522"/>
    </row>
    <row r="523" spans="1:20" x14ac:dyDescent="0.25">
      <c r="A523" s="11"/>
      <c r="B523" s="1"/>
      <c r="C523" s="13"/>
      <c r="D523" s="23"/>
      <c r="E523" s="23"/>
      <c r="F523" s="14" t="str">
        <f>LEFT(Table34[[#This Row],[Account Description ]],5)</f>
        <v/>
      </c>
      <c r="G523" s="1"/>
      <c r="H523" s="1"/>
      <c r="I523" s="20"/>
      <c r="J523" s="1"/>
      <c r="K523" s="16"/>
      <c r="L523" s="16"/>
      <c r="M523" s="17">
        <f>Table34[[#This Row],[Debet]]</f>
        <v>0</v>
      </c>
      <c r="T523"/>
    </row>
    <row r="524" spans="1:20" x14ac:dyDescent="0.25">
      <c r="A524" s="11"/>
      <c r="B524" s="1"/>
      <c r="C524" s="13"/>
      <c r="D524" s="23"/>
      <c r="E524" s="23"/>
      <c r="F524" s="14" t="str">
        <f>LEFT(Table34[[#This Row],[Account Description ]],5)</f>
        <v/>
      </c>
      <c r="G524" s="1"/>
      <c r="H524" s="1"/>
      <c r="I524" s="20"/>
      <c r="J524" s="1"/>
      <c r="K524" s="16"/>
      <c r="L524" s="16"/>
      <c r="M524" s="17">
        <f>Table34[[#This Row],[Debet]]</f>
        <v>0</v>
      </c>
      <c r="T524"/>
    </row>
    <row r="525" spans="1:20" x14ac:dyDescent="0.25">
      <c r="A525" s="11"/>
      <c r="B525" s="1"/>
      <c r="C525" s="13"/>
      <c r="D525" s="23"/>
      <c r="E525" s="23"/>
      <c r="F525" s="14" t="str">
        <f>LEFT(Table34[[#This Row],[Account Description ]],5)</f>
        <v/>
      </c>
      <c r="G525" s="1"/>
      <c r="H525" s="1"/>
      <c r="I525" s="20"/>
      <c r="J525" s="1"/>
      <c r="K525" s="16"/>
      <c r="L525" s="16"/>
      <c r="M525" s="17">
        <f>Table34[[#This Row],[Debet]]</f>
        <v>0</v>
      </c>
      <c r="T525"/>
    </row>
    <row r="526" spans="1:20" x14ac:dyDescent="0.25">
      <c r="A526" s="11"/>
      <c r="B526" s="1"/>
      <c r="C526" s="13"/>
      <c r="D526" s="23"/>
      <c r="E526" s="23"/>
      <c r="F526" s="14" t="str">
        <f>LEFT(Table34[[#This Row],[Account Description ]],5)</f>
        <v/>
      </c>
      <c r="G526" s="1"/>
      <c r="H526" s="1"/>
      <c r="I526" s="20"/>
      <c r="J526" s="1"/>
      <c r="K526" s="16"/>
      <c r="L526" s="16"/>
      <c r="M526" s="17">
        <f>Table34[[#This Row],[Debet]]</f>
        <v>0</v>
      </c>
      <c r="T526"/>
    </row>
    <row r="527" spans="1:20" x14ac:dyDescent="0.25">
      <c r="A527" s="11"/>
      <c r="B527" s="1"/>
      <c r="C527" s="13"/>
      <c r="D527" s="23"/>
      <c r="E527" s="23"/>
      <c r="F527" s="14" t="str">
        <f>LEFT(Table34[[#This Row],[Account Description ]],5)</f>
        <v/>
      </c>
      <c r="G527" s="1"/>
      <c r="H527" s="1"/>
      <c r="I527" s="20"/>
      <c r="J527" s="1"/>
      <c r="K527" s="16"/>
      <c r="L527" s="16"/>
      <c r="M527" s="17">
        <f>Table34[[#This Row],[Debet]]</f>
        <v>0</v>
      </c>
      <c r="T527"/>
    </row>
    <row r="528" spans="1:20" x14ac:dyDescent="0.25">
      <c r="A528" s="11"/>
      <c r="B528" s="1"/>
      <c r="C528" s="13"/>
      <c r="D528" s="23"/>
      <c r="E528" s="23"/>
      <c r="F528" s="14" t="str">
        <f>LEFT(Table34[[#This Row],[Account Description ]],5)</f>
        <v/>
      </c>
      <c r="G528" s="1"/>
      <c r="H528" s="1"/>
      <c r="I528" s="20"/>
      <c r="J528" s="1"/>
      <c r="K528" s="16"/>
      <c r="L528" s="16"/>
      <c r="M528" s="17">
        <f>Table34[[#This Row],[Debet]]</f>
        <v>0</v>
      </c>
      <c r="T528"/>
    </row>
    <row r="529" spans="1:20" x14ac:dyDescent="0.25">
      <c r="A529" s="11"/>
      <c r="B529" s="1"/>
      <c r="C529" s="13"/>
      <c r="D529" s="23"/>
      <c r="E529" s="23"/>
      <c r="F529" s="14" t="str">
        <f>LEFT(Table34[[#This Row],[Account Description ]],5)</f>
        <v/>
      </c>
      <c r="G529" s="1"/>
      <c r="H529" s="1"/>
      <c r="I529" s="20"/>
      <c r="J529" s="1"/>
      <c r="K529" s="16"/>
      <c r="L529" s="16"/>
      <c r="M529" s="17">
        <f>Table34[[#This Row],[Debet]]</f>
        <v>0</v>
      </c>
      <c r="T529"/>
    </row>
    <row r="530" spans="1:20" x14ac:dyDescent="0.25">
      <c r="A530" s="11"/>
      <c r="B530" s="1"/>
      <c r="C530" s="13"/>
      <c r="D530" s="23"/>
      <c r="E530" s="23"/>
      <c r="F530" s="14" t="str">
        <f>LEFT(Table34[[#This Row],[Account Description ]],5)</f>
        <v/>
      </c>
      <c r="G530" s="1"/>
      <c r="H530" s="1"/>
      <c r="I530" s="20"/>
      <c r="J530" s="1"/>
      <c r="K530" s="16"/>
      <c r="L530" s="16"/>
      <c r="M530" s="17">
        <f>Table34[[#This Row],[Debet]]</f>
        <v>0</v>
      </c>
      <c r="T530"/>
    </row>
    <row r="531" spans="1:20" x14ac:dyDescent="0.25">
      <c r="A531" s="11"/>
      <c r="B531" s="1"/>
      <c r="C531" s="13"/>
      <c r="D531" s="23"/>
      <c r="E531" s="23"/>
      <c r="F531" s="14" t="str">
        <f>LEFT(Table34[[#This Row],[Account Description ]],5)</f>
        <v/>
      </c>
      <c r="G531" s="1"/>
      <c r="H531" s="1"/>
      <c r="I531" s="20"/>
      <c r="J531" s="1"/>
      <c r="K531" s="16"/>
      <c r="L531" s="16"/>
      <c r="M531" s="17">
        <f>Table34[[#This Row],[Debet]]</f>
        <v>0</v>
      </c>
      <c r="T531"/>
    </row>
    <row r="532" spans="1:20" x14ac:dyDescent="0.25">
      <c r="A532" s="11"/>
      <c r="B532" s="1"/>
      <c r="C532" s="13"/>
      <c r="D532" s="23"/>
      <c r="E532" s="23"/>
      <c r="F532" s="14" t="str">
        <f>LEFT(Table34[[#This Row],[Account Description ]],5)</f>
        <v/>
      </c>
      <c r="G532" s="1"/>
      <c r="H532" s="1"/>
      <c r="I532" s="20"/>
      <c r="J532" s="1"/>
      <c r="K532" s="16"/>
      <c r="L532" s="16"/>
      <c r="M532" s="17">
        <f>Table34[[#This Row],[Debet]]</f>
        <v>0</v>
      </c>
      <c r="T532"/>
    </row>
    <row r="533" spans="1:20" x14ac:dyDescent="0.25">
      <c r="A533" s="11"/>
      <c r="B533" s="1"/>
      <c r="C533" s="13"/>
      <c r="D533" s="23"/>
      <c r="E533" s="23"/>
      <c r="F533" s="14" t="str">
        <f>LEFT(Table34[[#This Row],[Account Description ]],5)</f>
        <v/>
      </c>
      <c r="G533" s="1"/>
      <c r="H533" s="1"/>
      <c r="I533" s="20"/>
      <c r="J533" s="1"/>
      <c r="K533" s="16"/>
      <c r="L533" s="16"/>
      <c r="M533" s="17">
        <f>Table34[[#This Row],[Debet]]</f>
        <v>0</v>
      </c>
      <c r="T533"/>
    </row>
    <row r="534" spans="1:20" x14ac:dyDescent="0.25">
      <c r="A534" s="11"/>
      <c r="B534" s="1"/>
      <c r="C534" s="13"/>
      <c r="D534" s="23"/>
      <c r="E534" s="23"/>
      <c r="F534" s="14" t="str">
        <f>LEFT(Table34[[#This Row],[Account Description ]],5)</f>
        <v/>
      </c>
      <c r="G534" s="1"/>
      <c r="H534" s="1"/>
      <c r="I534" s="20"/>
      <c r="J534" s="1"/>
      <c r="K534" s="16"/>
      <c r="L534" s="16"/>
      <c r="M534" s="17">
        <f>Table34[[#This Row],[Debet]]</f>
        <v>0</v>
      </c>
      <c r="T534"/>
    </row>
    <row r="535" spans="1:20" x14ac:dyDescent="0.25">
      <c r="A535" s="11"/>
      <c r="B535" s="1"/>
      <c r="C535" s="13"/>
      <c r="D535" s="23"/>
      <c r="E535" s="23"/>
      <c r="F535" s="14" t="str">
        <f>LEFT(Table34[[#This Row],[Account Description ]],5)</f>
        <v/>
      </c>
      <c r="G535" s="1"/>
      <c r="H535" s="1"/>
      <c r="I535" s="20"/>
      <c r="J535" s="1"/>
      <c r="K535" s="16"/>
      <c r="L535" s="16"/>
      <c r="M535" s="17">
        <f>Table34[[#This Row],[Debet]]</f>
        <v>0</v>
      </c>
      <c r="T535"/>
    </row>
    <row r="536" spans="1:20" x14ac:dyDescent="0.25">
      <c r="A536" s="11"/>
      <c r="B536" s="1"/>
      <c r="C536" s="13"/>
      <c r="D536" s="23"/>
      <c r="E536" s="23"/>
      <c r="F536" s="14" t="str">
        <f>LEFT(Table34[[#This Row],[Account Description ]],5)</f>
        <v/>
      </c>
      <c r="G536" s="1"/>
      <c r="H536" s="1"/>
      <c r="I536" s="20"/>
      <c r="J536" s="1"/>
      <c r="K536" s="16"/>
      <c r="L536" s="16"/>
      <c r="M536" s="17">
        <f>Table34[[#This Row],[Debet]]</f>
        <v>0</v>
      </c>
      <c r="T536"/>
    </row>
    <row r="537" spans="1:20" x14ac:dyDescent="0.25">
      <c r="A537" s="11"/>
      <c r="B537" s="1"/>
      <c r="C537" s="13"/>
      <c r="D537" s="23"/>
      <c r="E537" s="23"/>
      <c r="F537" s="14" t="str">
        <f>LEFT(Table34[[#This Row],[Account Description ]],5)</f>
        <v/>
      </c>
      <c r="G537" s="1"/>
      <c r="H537" s="1"/>
      <c r="I537" s="20"/>
      <c r="J537" s="1"/>
      <c r="K537" s="16"/>
      <c r="L537" s="16"/>
      <c r="M537" s="17">
        <f>Table34[[#This Row],[Debet]]</f>
        <v>0</v>
      </c>
      <c r="T537"/>
    </row>
    <row r="538" spans="1:20" x14ac:dyDescent="0.25">
      <c r="A538" s="11"/>
      <c r="B538" s="1"/>
      <c r="C538" s="13"/>
      <c r="D538" s="23"/>
      <c r="E538" s="23"/>
      <c r="F538" s="14" t="str">
        <f>LEFT(Table34[[#This Row],[Account Description ]],5)</f>
        <v/>
      </c>
      <c r="G538" s="1"/>
      <c r="H538" s="1"/>
      <c r="I538" s="20"/>
      <c r="J538" s="1"/>
      <c r="K538" s="16"/>
      <c r="L538" s="16"/>
      <c r="M538" s="17">
        <f>Table34[[#This Row],[Debet]]</f>
        <v>0</v>
      </c>
      <c r="T538"/>
    </row>
    <row r="539" spans="1:20" x14ac:dyDescent="0.25">
      <c r="A539" s="11"/>
      <c r="B539" s="1"/>
      <c r="C539" s="13"/>
      <c r="D539" s="23"/>
      <c r="E539" s="23"/>
      <c r="F539" s="14" t="str">
        <f>LEFT(Table34[[#This Row],[Account Description ]],5)</f>
        <v/>
      </c>
      <c r="G539" s="1"/>
      <c r="H539" s="1"/>
      <c r="I539" s="20"/>
      <c r="J539" s="1"/>
      <c r="K539" s="16"/>
      <c r="L539" s="16"/>
      <c r="M539" s="17">
        <f>Table34[[#This Row],[Debet]]</f>
        <v>0</v>
      </c>
      <c r="T539"/>
    </row>
    <row r="540" spans="1:20" x14ac:dyDescent="0.25">
      <c r="A540" s="11"/>
      <c r="B540" s="1"/>
      <c r="C540" s="13"/>
      <c r="D540" s="23"/>
      <c r="E540" s="23"/>
      <c r="F540" s="14" t="str">
        <f>LEFT(Table34[[#This Row],[Account Description ]],5)</f>
        <v/>
      </c>
      <c r="G540" s="1"/>
      <c r="H540" s="1"/>
      <c r="I540" s="20"/>
      <c r="J540" s="1"/>
      <c r="K540" s="16"/>
      <c r="L540" s="16"/>
      <c r="M540" s="17">
        <f>Table34[[#This Row],[Debet]]</f>
        <v>0</v>
      </c>
      <c r="O540" s="3" t="s">
        <v>444</v>
      </c>
      <c r="P540" s="3" t="s">
        <v>442</v>
      </c>
      <c r="T540"/>
    </row>
    <row r="541" spans="1:20" x14ac:dyDescent="0.25">
      <c r="A541" s="11"/>
      <c r="B541" s="1"/>
      <c r="C541" s="13"/>
      <c r="D541" s="23"/>
      <c r="E541" s="23"/>
      <c r="F541" s="14" t="str">
        <f>LEFT(Table34[[#This Row],[Account Description ]],5)</f>
        <v/>
      </c>
      <c r="G541" s="1"/>
      <c r="H541" s="1"/>
      <c r="I541" s="20"/>
      <c r="J541" s="1"/>
      <c r="K541" s="16"/>
      <c r="L541" s="16"/>
      <c r="M541" s="17">
        <f>Table34[[#This Row],[Debet]]</f>
        <v>0</v>
      </c>
      <c r="T541"/>
    </row>
    <row r="542" spans="1:20" x14ac:dyDescent="0.25">
      <c r="A542" s="11"/>
      <c r="B542" s="1"/>
      <c r="C542" s="13"/>
      <c r="D542" s="23"/>
      <c r="E542" s="23"/>
      <c r="F542" s="14" t="str">
        <f>LEFT(Table34[[#This Row],[Account Description ]],5)</f>
        <v/>
      </c>
      <c r="G542" s="1"/>
      <c r="H542" s="1"/>
      <c r="I542" s="20"/>
      <c r="J542" s="1"/>
      <c r="K542" s="16"/>
      <c r="L542" s="16"/>
      <c r="M542" s="17">
        <f>Table34[[#This Row],[Debet]]</f>
        <v>0</v>
      </c>
      <c r="T542"/>
    </row>
    <row r="543" spans="1:20" x14ac:dyDescent="0.25">
      <c r="A543" s="11"/>
      <c r="B543" s="1"/>
      <c r="C543" s="13"/>
      <c r="D543" s="23"/>
      <c r="E543" s="23"/>
      <c r="F543" s="14" t="str">
        <f>LEFT(Table34[[#This Row],[Account Description ]],5)</f>
        <v/>
      </c>
      <c r="G543" s="1"/>
      <c r="H543" s="1"/>
      <c r="I543" s="20"/>
      <c r="J543" s="1"/>
      <c r="K543" s="16"/>
      <c r="L543" s="16"/>
      <c r="M543" s="17">
        <f>Table34[[#This Row],[Debet]]</f>
        <v>0</v>
      </c>
      <c r="T543"/>
    </row>
    <row r="544" spans="1:20" x14ac:dyDescent="0.25">
      <c r="A544" s="11"/>
      <c r="B544" s="1"/>
      <c r="C544" s="13"/>
      <c r="D544" s="23"/>
      <c r="E544" s="23"/>
      <c r="F544" s="14" t="str">
        <f>LEFT(Table34[[#This Row],[Account Description ]],5)</f>
        <v/>
      </c>
      <c r="G544" s="1"/>
      <c r="H544" s="1"/>
      <c r="I544" s="20"/>
      <c r="J544" s="1"/>
      <c r="K544" s="16"/>
      <c r="L544" s="16"/>
      <c r="M544" s="17">
        <f>Table34[[#This Row],[Debet]]</f>
        <v>0</v>
      </c>
      <c r="T544"/>
    </row>
    <row r="545" spans="1:20" x14ac:dyDescent="0.25">
      <c r="A545" s="11"/>
      <c r="B545" s="1"/>
      <c r="C545" s="13"/>
      <c r="D545" s="23"/>
      <c r="E545" s="23"/>
      <c r="F545" s="14" t="str">
        <f>LEFT(Table34[[#This Row],[Account Description ]],5)</f>
        <v/>
      </c>
      <c r="G545" s="1"/>
      <c r="H545" s="1"/>
      <c r="I545" s="20"/>
      <c r="J545" s="1"/>
      <c r="K545" s="16"/>
      <c r="L545" s="16"/>
      <c r="M545" s="17">
        <f>Table34[[#This Row],[Debet]]</f>
        <v>0</v>
      </c>
      <c r="T545"/>
    </row>
    <row r="546" spans="1:20" x14ac:dyDescent="0.25">
      <c r="A546" s="11"/>
      <c r="B546" s="1"/>
      <c r="C546" s="13"/>
      <c r="D546" s="23"/>
      <c r="E546" s="23"/>
      <c r="F546" s="14" t="str">
        <f>LEFT(Table34[[#This Row],[Account Description ]],5)</f>
        <v/>
      </c>
      <c r="G546" s="1"/>
      <c r="H546" s="1"/>
      <c r="I546" s="20"/>
      <c r="J546" s="1"/>
      <c r="K546" s="16"/>
      <c r="L546" s="16"/>
      <c r="M546" s="17">
        <f>Table34[[#This Row],[Debet]]</f>
        <v>0</v>
      </c>
      <c r="T546"/>
    </row>
    <row r="547" spans="1:20" x14ac:dyDescent="0.25">
      <c r="A547" s="11"/>
      <c r="B547" s="1"/>
      <c r="C547" s="13"/>
      <c r="D547" s="23"/>
      <c r="E547" s="23"/>
      <c r="F547" s="14" t="str">
        <f>LEFT(Table34[[#This Row],[Account Description ]],5)</f>
        <v/>
      </c>
      <c r="G547" s="1"/>
      <c r="H547" s="1"/>
      <c r="I547" s="20"/>
      <c r="J547" s="1"/>
      <c r="K547" s="16"/>
      <c r="L547" s="16"/>
      <c r="M547" s="17">
        <f>Table34[[#This Row],[Debet]]</f>
        <v>0</v>
      </c>
      <c r="T547"/>
    </row>
    <row r="548" spans="1:20" x14ac:dyDescent="0.25">
      <c r="A548" s="11"/>
      <c r="B548" s="1"/>
      <c r="C548" s="13"/>
      <c r="D548" s="23"/>
      <c r="E548" s="23"/>
      <c r="F548" s="14" t="str">
        <f>LEFT(Table34[[#This Row],[Account Description ]],5)</f>
        <v/>
      </c>
      <c r="G548" s="1"/>
      <c r="H548" s="1"/>
      <c r="I548" s="20"/>
      <c r="J548" s="1"/>
      <c r="K548" s="16"/>
      <c r="L548" s="16"/>
      <c r="M548" s="17">
        <f>Table34[[#This Row],[Debet]]</f>
        <v>0</v>
      </c>
      <c r="T548"/>
    </row>
    <row r="549" spans="1:20" x14ac:dyDescent="0.25">
      <c r="A549" s="11"/>
      <c r="B549" s="1"/>
      <c r="C549" s="13"/>
      <c r="D549" s="23"/>
      <c r="E549" s="23"/>
      <c r="F549" s="14" t="str">
        <f>LEFT(Table34[[#This Row],[Account Description ]],5)</f>
        <v/>
      </c>
      <c r="G549" s="1"/>
      <c r="H549" s="1"/>
      <c r="I549" s="20"/>
      <c r="J549" s="1"/>
      <c r="K549" s="16"/>
      <c r="L549" s="16"/>
      <c r="M549" s="17">
        <f>Table34[[#This Row],[Debet]]</f>
        <v>0</v>
      </c>
      <c r="T549"/>
    </row>
    <row r="550" spans="1:20" x14ac:dyDescent="0.25">
      <c r="A550" s="11"/>
      <c r="B550" s="1"/>
      <c r="C550" s="13"/>
      <c r="D550" s="23"/>
      <c r="E550" s="23"/>
      <c r="F550" s="14" t="str">
        <f>LEFT(Table34[[#This Row],[Account Description ]],5)</f>
        <v/>
      </c>
      <c r="G550" s="1"/>
      <c r="H550" s="1"/>
      <c r="I550" s="20"/>
      <c r="J550" s="1"/>
      <c r="K550" s="16"/>
      <c r="L550" s="16"/>
      <c r="M550" s="17">
        <f>Table34[[#This Row],[Debet]]</f>
        <v>0</v>
      </c>
      <c r="T550"/>
    </row>
    <row r="551" spans="1:20" x14ac:dyDescent="0.25">
      <c r="A551" s="11"/>
      <c r="B551" s="1"/>
      <c r="C551" s="13"/>
      <c r="D551" s="23"/>
      <c r="E551" s="23"/>
      <c r="F551" s="14" t="str">
        <f>LEFT(Table34[[#This Row],[Account Description ]],5)</f>
        <v/>
      </c>
      <c r="G551" s="1"/>
      <c r="H551" s="1"/>
      <c r="I551" s="20"/>
      <c r="J551" s="1"/>
      <c r="K551" s="16"/>
      <c r="L551" s="16"/>
      <c r="M551" s="17">
        <f>Table34[[#This Row],[Debet]]</f>
        <v>0</v>
      </c>
      <c r="T551"/>
    </row>
    <row r="552" spans="1:20" x14ac:dyDescent="0.25">
      <c r="A552" s="11"/>
      <c r="B552" s="1"/>
      <c r="C552" s="13"/>
      <c r="D552" s="23"/>
      <c r="E552" s="23"/>
      <c r="F552" s="14" t="str">
        <f>LEFT(Table34[[#This Row],[Account Description ]],5)</f>
        <v/>
      </c>
      <c r="G552" s="1"/>
      <c r="H552" s="1"/>
      <c r="I552" s="20"/>
      <c r="J552" s="1"/>
      <c r="K552" s="16"/>
      <c r="L552" s="16"/>
      <c r="M552" s="17">
        <f>Table34[[#This Row],[Debet]]</f>
        <v>0</v>
      </c>
      <c r="O552" s="3" t="s">
        <v>442</v>
      </c>
      <c r="P552" s="3" t="s">
        <v>443</v>
      </c>
      <c r="T552"/>
    </row>
    <row r="553" spans="1:20" x14ac:dyDescent="0.25">
      <c r="A553" s="11"/>
      <c r="B553" s="1"/>
      <c r="C553" s="13"/>
      <c r="D553" s="23"/>
      <c r="E553" s="23"/>
      <c r="F553" s="14" t="str">
        <f>LEFT(Table34[[#This Row],[Account Description ]],5)</f>
        <v/>
      </c>
      <c r="G553" s="1"/>
      <c r="H553" s="1"/>
      <c r="I553" s="20"/>
      <c r="J553" s="1"/>
      <c r="K553" s="16"/>
      <c r="L553" s="16"/>
      <c r="M553" s="17">
        <f>Table34[[#This Row],[Debet]]</f>
        <v>0</v>
      </c>
      <c r="T553"/>
    </row>
    <row r="554" spans="1:20" x14ac:dyDescent="0.25">
      <c r="A554" s="11"/>
      <c r="B554" s="1"/>
      <c r="C554" s="13"/>
      <c r="D554" s="23"/>
      <c r="E554" s="23"/>
      <c r="F554" s="14" t="str">
        <f>LEFT(Table34[[#This Row],[Account Description ]],5)</f>
        <v/>
      </c>
      <c r="G554" s="1"/>
      <c r="H554" s="1"/>
      <c r="I554" s="20"/>
      <c r="J554" s="1"/>
      <c r="K554" s="16"/>
      <c r="L554" s="16"/>
      <c r="M554" s="17">
        <f>Table34[[#This Row],[Debet]]</f>
        <v>0</v>
      </c>
      <c r="T554"/>
    </row>
    <row r="555" spans="1:20" x14ac:dyDescent="0.25">
      <c r="A555" s="11"/>
      <c r="B555" s="1"/>
      <c r="C555" s="13"/>
      <c r="D555" s="23"/>
      <c r="E555" s="23"/>
      <c r="F555" s="14" t="str">
        <f>LEFT(Table34[[#This Row],[Account Description ]],5)</f>
        <v/>
      </c>
      <c r="G555" s="1"/>
      <c r="H555" s="1"/>
      <c r="I555" s="20"/>
      <c r="J555" s="1"/>
      <c r="K555" s="16"/>
      <c r="L555" s="16"/>
      <c r="M555" s="17">
        <f>Table34[[#This Row],[Debet]]</f>
        <v>0</v>
      </c>
      <c r="T555"/>
    </row>
    <row r="556" spans="1:20" x14ac:dyDescent="0.25">
      <c r="A556" s="11"/>
      <c r="B556" s="1"/>
      <c r="C556" s="13"/>
      <c r="D556" s="23"/>
      <c r="E556" s="23"/>
      <c r="F556" s="14" t="str">
        <f>LEFT(Table34[[#This Row],[Account Description ]],5)</f>
        <v/>
      </c>
      <c r="G556" s="1"/>
      <c r="H556" s="1"/>
      <c r="I556" s="20"/>
      <c r="J556" s="1"/>
      <c r="K556" s="16"/>
      <c r="L556" s="16"/>
      <c r="M556" s="17">
        <f>Table34[[#This Row],[Debet]]</f>
        <v>0</v>
      </c>
      <c r="T556"/>
    </row>
    <row r="557" spans="1:20" x14ac:dyDescent="0.25">
      <c r="A557" s="11"/>
      <c r="B557" s="1"/>
      <c r="C557" s="13"/>
      <c r="D557" s="23"/>
      <c r="E557" s="23"/>
      <c r="F557" s="14" t="str">
        <f>LEFT(Table34[[#This Row],[Account Description ]],5)</f>
        <v/>
      </c>
      <c r="G557" s="1"/>
      <c r="H557" s="1"/>
      <c r="I557" s="20"/>
      <c r="J557" s="1"/>
      <c r="K557" s="16"/>
      <c r="L557" s="16"/>
      <c r="M557" s="17">
        <f>Table34[[#This Row],[Debet]]</f>
        <v>0</v>
      </c>
      <c r="T557"/>
    </row>
    <row r="558" spans="1:20" x14ac:dyDescent="0.25">
      <c r="A558" s="11"/>
      <c r="B558" s="1"/>
      <c r="C558" s="13"/>
      <c r="D558" s="23"/>
      <c r="E558" s="23"/>
      <c r="F558" s="14" t="str">
        <f>LEFT(Table34[[#This Row],[Account Description ]],5)</f>
        <v/>
      </c>
      <c r="G558" s="1"/>
      <c r="H558" s="1"/>
      <c r="I558" s="20"/>
      <c r="J558" s="1"/>
      <c r="K558" s="16"/>
      <c r="L558" s="16"/>
      <c r="M558" s="17">
        <f>Table34[[#This Row],[Debet]]</f>
        <v>0</v>
      </c>
      <c r="T558"/>
    </row>
    <row r="559" spans="1:20" x14ac:dyDescent="0.25">
      <c r="A559" s="11"/>
      <c r="B559" s="1"/>
      <c r="C559" s="13"/>
      <c r="D559" s="23"/>
      <c r="E559" s="23"/>
      <c r="F559" s="14" t="str">
        <f>LEFT(Table34[[#This Row],[Account Description ]],5)</f>
        <v/>
      </c>
      <c r="G559" s="1"/>
      <c r="H559" s="1"/>
      <c r="I559" s="20"/>
      <c r="J559" s="1"/>
      <c r="K559" s="16"/>
      <c r="L559" s="16"/>
      <c r="M559" s="17">
        <f>Table34[[#This Row],[Debet]]</f>
        <v>0</v>
      </c>
      <c r="T559"/>
    </row>
    <row r="560" spans="1:20" x14ac:dyDescent="0.25">
      <c r="A560" s="11"/>
      <c r="B560" s="1"/>
      <c r="C560" s="13"/>
      <c r="D560" s="23"/>
      <c r="E560" s="23"/>
      <c r="F560" s="14" t="str">
        <f>LEFT(Table34[[#This Row],[Account Description ]],5)</f>
        <v/>
      </c>
      <c r="G560" s="1"/>
      <c r="H560" s="1"/>
      <c r="I560" s="20"/>
      <c r="J560" s="1"/>
      <c r="K560" s="16"/>
      <c r="L560" s="16"/>
      <c r="M560" s="17">
        <f>Table34[[#This Row],[Debet]]</f>
        <v>0</v>
      </c>
      <c r="T560"/>
    </row>
    <row r="561" spans="1:20" x14ac:dyDescent="0.25">
      <c r="A561" s="11"/>
      <c r="B561" s="1"/>
      <c r="C561" s="13"/>
      <c r="D561" s="23"/>
      <c r="E561" s="23"/>
      <c r="F561" s="14" t="str">
        <f>LEFT(Table34[[#This Row],[Account Description ]],5)</f>
        <v/>
      </c>
      <c r="G561" s="1"/>
      <c r="H561" s="1"/>
      <c r="I561" s="20"/>
      <c r="J561" s="1"/>
      <c r="K561" s="16"/>
      <c r="L561" s="16"/>
      <c r="M561" s="17">
        <f>Table34[[#This Row],[Debet]]</f>
        <v>0</v>
      </c>
      <c r="T561"/>
    </row>
    <row r="562" spans="1:20" x14ac:dyDescent="0.25">
      <c r="A562" s="11"/>
      <c r="B562" s="1"/>
      <c r="C562" s="13"/>
      <c r="D562" s="23"/>
      <c r="E562" s="23"/>
      <c r="F562" s="14" t="str">
        <f>LEFT(Table34[[#This Row],[Account Description ]],5)</f>
        <v/>
      </c>
      <c r="G562" s="1"/>
      <c r="H562" s="1"/>
      <c r="I562" s="20"/>
      <c r="J562" s="1"/>
      <c r="K562" s="16"/>
      <c r="L562" s="16"/>
      <c r="M562" s="17">
        <f>Table34[[#This Row],[Debet]]</f>
        <v>0</v>
      </c>
      <c r="T562"/>
    </row>
    <row r="563" spans="1:20" x14ac:dyDescent="0.25">
      <c r="A563" s="11"/>
      <c r="B563" s="1"/>
      <c r="C563" s="13"/>
      <c r="D563" s="23"/>
      <c r="E563" s="23"/>
      <c r="F563" s="14" t="str">
        <f>LEFT(Table34[[#This Row],[Account Description ]],5)</f>
        <v/>
      </c>
      <c r="G563" s="1"/>
      <c r="H563" s="1"/>
      <c r="I563" s="20"/>
      <c r="J563" s="1"/>
      <c r="K563" s="16"/>
      <c r="L563" s="16"/>
      <c r="M563" s="17">
        <f>Table34[[#This Row],[Debet]]</f>
        <v>0</v>
      </c>
      <c r="T563"/>
    </row>
    <row r="564" spans="1:20" x14ac:dyDescent="0.25">
      <c r="A564" s="11"/>
      <c r="B564" s="1"/>
      <c r="C564" s="13"/>
      <c r="D564" s="23"/>
      <c r="E564" s="23"/>
      <c r="F564" s="14" t="str">
        <f>LEFT(Table34[[#This Row],[Account Description ]],5)</f>
        <v/>
      </c>
      <c r="G564" s="1"/>
      <c r="H564" s="1"/>
      <c r="I564" s="20"/>
      <c r="J564" s="1"/>
      <c r="K564" s="16"/>
      <c r="L564" s="16"/>
      <c r="M564" s="17">
        <f>Table34[[#This Row],[Debet]]</f>
        <v>0</v>
      </c>
      <c r="T564"/>
    </row>
    <row r="565" spans="1:20" x14ac:dyDescent="0.25">
      <c r="A565" s="11"/>
      <c r="B565" s="1"/>
      <c r="C565" s="13"/>
      <c r="D565" s="23"/>
      <c r="E565" s="23"/>
      <c r="F565" s="14" t="str">
        <f>LEFT(Table34[[#This Row],[Account Description ]],5)</f>
        <v/>
      </c>
      <c r="G565" s="1"/>
      <c r="H565" s="1"/>
      <c r="I565" s="20"/>
      <c r="J565" s="1"/>
      <c r="K565" s="16"/>
      <c r="L565" s="16"/>
      <c r="M565" s="17">
        <f>Table34[[#This Row],[Debet]]</f>
        <v>0</v>
      </c>
      <c r="T565"/>
    </row>
    <row r="566" spans="1:20" x14ac:dyDescent="0.25">
      <c r="A566" s="11"/>
      <c r="B566" s="1"/>
      <c r="C566" s="13"/>
      <c r="D566" s="23"/>
      <c r="E566" s="23"/>
      <c r="F566" s="14" t="str">
        <f>LEFT(Table34[[#This Row],[Account Description ]],5)</f>
        <v/>
      </c>
      <c r="G566" s="1"/>
      <c r="H566" s="1"/>
      <c r="I566" s="20"/>
      <c r="J566" s="1"/>
      <c r="K566" s="16"/>
      <c r="L566" s="16"/>
      <c r="M566" s="17">
        <f>Table34[[#This Row],[Debet]]</f>
        <v>0</v>
      </c>
      <c r="T566"/>
    </row>
    <row r="567" spans="1:20" x14ac:dyDescent="0.25">
      <c r="A567" s="11"/>
      <c r="B567" s="1"/>
      <c r="C567" s="13"/>
      <c r="D567" s="23"/>
      <c r="E567" s="23"/>
      <c r="F567" s="14" t="str">
        <f>LEFT(Table34[[#This Row],[Account Description ]],5)</f>
        <v/>
      </c>
      <c r="G567" s="1"/>
      <c r="H567" s="1"/>
      <c r="I567" s="20"/>
      <c r="J567" s="1"/>
      <c r="K567" s="16"/>
      <c r="L567" s="16"/>
      <c r="M567" s="17">
        <f>Table34[[#This Row],[Debet]]</f>
        <v>0</v>
      </c>
      <c r="T567"/>
    </row>
    <row r="568" spans="1:20" x14ac:dyDescent="0.25">
      <c r="A568" s="11"/>
      <c r="B568" s="1"/>
      <c r="C568" s="13"/>
      <c r="D568" s="23"/>
      <c r="E568" s="23"/>
      <c r="F568" s="14" t="str">
        <f>LEFT(Table34[[#This Row],[Account Description ]],5)</f>
        <v/>
      </c>
      <c r="G568" s="1"/>
      <c r="H568" s="1"/>
      <c r="I568" s="20"/>
      <c r="J568" s="1"/>
      <c r="K568" s="16"/>
      <c r="L568" s="16"/>
      <c r="M568" s="17">
        <f>Table34[[#This Row],[Debet]]</f>
        <v>0</v>
      </c>
      <c r="T568"/>
    </row>
    <row r="569" spans="1:20" x14ac:dyDescent="0.25">
      <c r="A569" s="11"/>
      <c r="B569" s="1"/>
      <c r="C569" s="13"/>
      <c r="D569" s="23"/>
      <c r="E569" s="23"/>
      <c r="F569" s="14" t="str">
        <f>LEFT(Table34[[#This Row],[Account Description ]],5)</f>
        <v/>
      </c>
      <c r="G569" s="1"/>
      <c r="H569" s="1"/>
      <c r="I569" s="20"/>
      <c r="J569" s="1"/>
      <c r="K569" s="16"/>
      <c r="L569" s="16"/>
      <c r="M569" s="17">
        <f>Table34[[#This Row],[Debet]]</f>
        <v>0</v>
      </c>
      <c r="T569"/>
    </row>
    <row r="570" spans="1:20" x14ac:dyDescent="0.25">
      <c r="A570" s="11"/>
      <c r="B570" s="1"/>
      <c r="C570" s="13"/>
      <c r="D570" s="23"/>
      <c r="E570" s="23"/>
      <c r="F570" s="14" t="str">
        <f>LEFT(Table34[[#This Row],[Account Description ]],5)</f>
        <v/>
      </c>
      <c r="G570" s="1"/>
      <c r="H570" s="1"/>
      <c r="I570" s="20"/>
      <c r="J570" s="1"/>
      <c r="K570" s="16"/>
      <c r="L570" s="16"/>
      <c r="M570" s="17">
        <f>Table34[[#This Row],[Debet]]</f>
        <v>0</v>
      </c>
      <c r="T570"/>
    </row>
    <row r="571" spans="1:20" x14ac:dyDescent="0.25">
      <c r="A571" s="11"/>
      <c r="B571" s="1"/>
      <c r="C571" s="13"/>
      <c r="D571" s="23"/>
      <c r="E571" s="23"/>
      <c r="F571" s="14" t="str">
        <f>LEFT(Table34[[#This Row],[Account Description ]],5)</f>
        <v/>
      </c>
      <c r="G571" s="1"/>
      <c r="H571" s="1"/>
      <c r="I571" s="20"/>
      <c r="J571" s="1"/>
      <c r="K571" s="16"/>
      <c r="L571" s="16"/>
      <c r="M571" s="17">
        <f>Table34[[#This Row],[Debet]]</f>
        <v>0</v>
      </c>
      <c r="T571"/>
    </row>
    <row r="572" spans="1:20" x14ac:dyDescent="0.25">
      <c r="A572" s="11"/>
      <c r="B572" s="1"/>
      <c r="C572" s="13"/>
      <c r="D572" s="23"/>
      <c r="E572" s="23"/>
      <c r="F572" s="14" t="str">
        <f>LEFT(Table34[[#This Row],[Account Description ]],5)</f>
        <v/>
      </c>
      <c r="G572" s="1"/>
      <c r="H572" s="1"/>
      <c r="I572" s="20"/>
      <c r="J572" s="1"/>
      <c r="K572" s="16"/>
      <c r="L572" s="16"/>
      <c r="M572" s="17">
        <f>Table34[[#This Row],[Debet]]</f>
        <v>0</v>
      </c>
      <c r="T572"/>
    </row>
    <row r="573" spans="1:20" x14ac:dyDescent="0.25">
      <c r="A573" s="11"/>
      <c r="B573" s="1"/>
      <c r="C573" s="13"/>
      <c r="D573" s="23"/>
      <c r="E573" s="23"/>
      <c r="F573" s="14" t="str">
        <f>LEFT(Table34[[#This Row],[Account Description ]],5)</f>
        <v/>
      </c>
      <c r="G573" s="1"/>
      <c r="H573" s="1"/>
      <c r="I573" s="20"/>
      <c r="J573" s="1"/>
      <c r="K573" s="16"/>
      <c r="L573" s="16"/>
      <c r="M573" s="17">
        <f>Table34[[#This Row],[Debet]]</f>
        <v>0</v>
      </c>
      <c r="T573"/>
    </row>
    <row r="574" spans="1:20" x14ac:dyDescent="0.25">
      <c r="A574" s="11"/>
      <c r="B574" s="1"/>
      <c r="C574" s="13"/>
      <c r="D574" s="23"/>
      <c r="E574" s="23"/>
      <c r="F574" s="14" t="str">
        <f>LEFT(Table34[[#This Row],[Account Description ]],5)</f>
        <v/>
      </c>
      <c r="G574" s="1"/>
      <c r="H574" s="1"/>
      <c r="I574" s="20"/>
      <c r="J574" s="1"/>
      <c r="K574" s="16"/>
      <c r="L574" s="16"/>
      <c r="M574" s="17">
        <f>Table34[[#This Row],[Debet]]</f>
        <v>0</v>
      </c>
      <c r="T574"/>
    </row>
    <row r="575" spans="1:20" x14ac:dyDescent="0.25">
      <c r="A575" s="11"/>
      <c r="B575" s="1"/>
      <c r="C575" s="13"/>
      <c r="D575" s="23"/>
      <c r="E575" s="23"/>
      <c r="F575" s="14" t="str">
        <f>LEFT(Table34[[#This Row],[Account Description ]],5)</f>
        <v/>
      </c>
      <c r="G575" s="1"/>
      <c r="H575" s="1"/>
      <c r="I575" s="20"/>
      <c r="J575" s="1"/>
      <c r="K575" s="16"/>
      <c r="L575" s="16"/>
      <c r="M575" s="17">
        <f>Table34[[#This Row],[Debet]]</f>
        <v>0</v>
      </c>
      <c r="T575"/>
    </row>
    <row r="576" spans="1:20" x14ac:dyDescent="0.25">
      <c r="A576" s="11"/>
      <c r="B576" s="1"/>
      <c r="C576" s="13"/>
      <c r="D576" s="23"/>
      <c r="E576" s="23"/>
      <c r="F576" s="14" t="str">
        <f>LEFT(Table34[[#This Row],[Account Description ]],5)</f>
        <v/>
      </c>
      <c r="G576" s="1"/>
      <c r="H576" s="1"/>
      <c r="I576" s="20"/>
      <c r="J576" s="1"/>
      <c r="K576" s="16"/>
      <c r="L576" s="16"/>
      <c r="M576" s="17">
        <f>Table34[[#This Row],[Debet]]</f>
        <v>0</v>
      </c>
      <c r="T576"/>
    </row>
    <row r="577" spans="1:20" x14ac:dyDescent="0.25">
      <c r="A577" s="11"/>
      <c r="B577" s="1"/>
      <c r="C577" s="13"/>
      <c r="D577" s="23"/>
      <c r="E577" s="23"/>
      <c r="F577" s="14" t="str">
        <f>LEFT(Table34[[#This Row],[Account Description ]],5)</f>
        <v/>
      </c>
      <c r="G577" s="1"/>
      <c r="H577" s="1"/>
      <c r="I577" s="20"/>
      <c r="J577" s="1"/>
      <c r="K577" s="16"/>
      <c r="L577" s="16"/>
      <c r="M577" s="17">
        <f>Table34[[#This Row],[Debet]]</f>
        <v>0</v>
      </c>
      <c r="T577"/>
    </row>
    <row r="578" spans="1:20" x14ac:dyDescent="0.25">
      <c r="A578" s="11"/>
      <c r="B578" s="1"/>
      <c r="C578" s="13"/>
      <c r="D578" s="23"/>
      <c r="E578" s="23"/>
      <c r="F578" s="14" t="str">
        <f>LEFT(Table34[[#This Row],[Account Description ]],5)</f>
        <v/>
      </c>
      <c r="G578" s="1"/>
      <c r="H578" s="1"/>
      <c r="I578" s="20"/>
      <c r="J578" s="1"/>
      <c r="K578" s="16"/>
      <c r="L578" s="16"/>
      <c r="M578" s="17">
        <f>Table34[[#This Row],[Debet]]</f>
        <v>0</v>
      </c>
      <c r="T578"/>
    </row>
    <row r="579" spans="1:20" x14ac:dyDescent="0.25">
      <c r="A579" s="11"/>
      <c r="B579" s="1"/>
      <c r="C579" s="13"/>
      <c r="D579" s="23"/>
      <c r="E579" s="23"/>
      <c r="F579" s="14" t="str">
        <f>LEFT(Table34[[#This Row],[Account Description ]],5)</f>
        <v/>
      </c>
      <c r="G579" s="1"/>
      <c r="H579" s="1"/>
      <c r="I579" s="20"/>
      <c r="J579" s="1"/>
      <c r="K579" s="16"/>
      <c r="L579" s="16"/>
      <c r="M579" s="17">
        <f>Table34[[#This Row],[Debet]]</f>
        <v>0</v>
      </c>
      <c r="T579"/>
    </row>
    <row r="580" spans="1:20" x14ac:dyDescent="0.25">
      <c r="A580" s="11"/>
      <c r="B580" s="1"/>
      <c r="C580" s="13"/>
      <c r="D580" s="23"/>
      <c r="E580" s="23"/>
      <c r="F580" s="14" t="str">
        <f>LEFT(Table34[[#This Row],[Account Description ]],5)</f>
        <v/>
      </c>
      <c r="G580" s="1"/>
      <c r="H580" s="1"/>
      <c r="I580" s="20"/>
      <c r="J580" s="1"/>
      <c r="K580" s="16"/>
      <c r="L580" s="16"/>
      <c r="M580" s="17">
        <f>Table34[[#This Row],[Debet]]</f>
        <v>0</v>
      </c>
      <c r="T580"/>
    </row>
    <row r="581" spans="1:20" x14ac:dyDescent="0.25">
      <c r="A581" s="11"/>
      <c r="B581" s="1"/>
      <c r="C581" s="13"/>
      <c r="D581" s="23"/>
      <c r="E581" s="23"/>
      <c r="F581" s="14" t="str">
        <f>LEFT(Table34[[#This Row],[Account Description ]],5)</f>
        <v/>
      </c>
      <c r="G581" s="1"/>
      <c r="H581" s="1"/>
      <c r="I581" s="20"/>
      <c r="J581" s="1"/>
      <c r="K581" s="16"/>
      <c r="L581" s="16"/>
      <c r="M581" s="17">
        <f>Table34[[#This Row],[Debet]]</f>
        <v>0</v>
      </c>
      <c r="T581"/>
    </row>
    <row r="582" spans="1:20" x14ac:dyDescent="0.25">
      <c r="A582" s="11"/>
      <c r="B582" s="1"/>
      <c r="C582" s="13"/>
      <c r="D582" s="23"/>
      <c r="E582" s="23"/>
      <c r="F582" s="14" t="str">
        <f>LEFT(Table34[[#This Row],[Account Description ]],5)</f>
        <v/>
      </c>
      <c r="G582" s="1"/>
      <c r="H582" s="1"/>
      <c r="I582" s="20"/>
      <c r="J582" s="1"/>
      <c r="K582" s="16"/>
      <c r="L582" s="16"/>
      <c r="M582" s="17">
        <f>Table34[[#This Row],[Debet]]</f>
        <v>0</v>
      </c>
      <c r="T582"/>
    </row>
    <row r="583" spans="1:20" x14ac:dyDescent="0.25">
      <c r="A583" s="11"/>
      <c r="B583" s="1"/>
      <c r="C583" s="13"/>
      <c r="D583" s="23"/>
      <c r="E583" s="23"/>
      <c r="F583" s="14" t="str">
        <f>LEFT(Table34[[#This Row],[Account Description ]],5)</f>
        <v/>
      </c>
      <c r="G583" s="1"/>
      <c r="H583" s="1"/>
      <c r="I583" s="20"/>
      <c r="J583" s="1"/>
      <c r="K583" s="16"/>
      <c r="L583" s="16"/>
      <c r="M583" s="17">
        <f>Table34[[#This Row],[Debet]]</f>
        <v>0</v>
      </c>
      <c r="T583"/>
    </row>
    <row r="584" spans="1:20" x14ac:dyDescent="0.25">
      <c r="A584" s="11"/>
      <c r="B584" s="1"/>
      <c r="C584" s="13"/>
      <c r="D584" s="23"/>
      <c r="E584" s="23"/>
      <c r="F584" s="14" t="str">
        <f>LEFT(Table34[[#This Row],[Account Description ]],5)</f>
        <v/>
      </c>
      <c r="G584" s="1"/>
      <c r="H584" s="1"/>
      <c r="I584" s="20"/>
      <c r="J584" s="1"/>
      <c r="K584" s="16"/>
      <c r="L584" s="16"/>
      <c r="M584" s="17">
        <f>Table34[[#This Row],[Debet]]</f>
        <v>0</v>
      </c>
      <c r="T584"/>
    </row>
    <row r="585" spans="1:20" x14ac:dyDescent="0.25">
      <c r="A585" s="11"/>
      <c r="B585" s="1"/>
      <c r="C585" s="13"/>
      <c r="D585" s="23"/>
      <c r="E585" s="23"/>
      <c r="F585" s="14" t="str">
        <f>LEFT(Table34[[#This Row],[Account Description ]],5)</f>
        <v/>
      </c>
      <c r="G585" s="1"/>
      <c r="H585" s="1"/>
      <c r="I585" s="20"/>
      <c r="J585" s="1"/>
      <c r="K585" s="16"/>
      <c r="L585" s="16"/>
      <c r="M585" s="17">
        <f>Table34[[#This Row],[Debet]]</f>
        <v>0</v>
      </c>
      <c r="T585"/>
    </row>
    <row r="586" spans="1:20" x14ac:dyDescent="0.25">
      <c r="A586" s="11"/>
      <c r="B586" s="1"/>
      <c r="C586" s="13"/>
      <c r="D586" s="23"/>
      <c r="E586" s="23"/>
      <c r="F586" s="14" t="str">
        <f>LEFT(Table34[[#This Row],[Account Description ]],5)</f>
        <v/>
      </c>
      <c r="G586" s="1"/>
      <c r="H586" s="1"/>
      <c r="I586" s="20"/>
      <c r="J586" s="1"/>
      <c r="K586" s="16"/>
      <c r="L586" s="16"/>
      <c r="M586" s="17">
        <f>Table34[[#This Row],[Debet]]</f>
        <v>0</v>
      </c>
      <c r="T586"/>
    </row>
    <row r="587" spans="1:20" x14ac:dyDescent="0.25">
      <c r="A587" s="11"/>
      <c r="B587" s="1"/>
      <c r="C587" s="13"/>
      <c r="D587" s="23"/>
      <c r="E587" s="23"/>
      <c r="F587" s="14" t="str">
        <f>LEFT(Table34[[#This Row],[Account Description ]],5)</f>
        <v/>
      </c>
      <c r="G587" s="1"/>
      <c r="H587" s="1"/>
      <c r="I587" s="20"/>
      <c r="J587" s="1"/>
      <c r="K587" s="16"/>
      <c r="L587" s="16"/>
      <c r="M587" s="17">
        <f>Table34[[#This Row],[Debet]]</f>
        <v>0</v>
      </c>
      <c r="T587"/>
    </row>
    <row r="588" spans="1:20" x14ac:dyDescent="0.25">
      <c r="A588" s="11"/>
      <c r="B588" s="1"/>
      <c r="C588" s="13"/>
      <c r="D588" s="23"/>
      <c r="E588" s="23"/>
      <c r="F588" s="14" t="str">
        <f>LEFT(Table34[[#This Row],[Account Description ]],5)</f>
        <v/>
      </c>
      <c r="G588" s="1"/>
      <c r="H588" s="1"/>
      <c r="I588" s="20"/>
      <c r="J588" s="1"/>
      <c r="K588" s="16"/>
      <c r="L588" s="16"/>
      <c r="M588" s="17">
        <f>Table34[[#This Row],[Debet]]</f>
        <v>0</v>
      </c>
      <c r="T588"/>
    </row>
    <row r="589" spans="1:20" x14ac:dyDescent="0.25">
      <c r="A589" s="11"/>
      <c r="B589" s="1"/>
      <c r="C589" s="13"/>
      <c r="D589" s="23"/>
      <c r="E589" s="23"/>
      <c r="F589" s="14" t="str">
        <f>LEFT(Table34[[#This Row],[Account Description ]],5)</f>
        <v/>
      </c>
      <c r="G589" s="1"/>
      <c r="H589" s="1"/>
      <c r="I589" s="20"/>
      <c r="J589" s="1"/>
      <c r="K589" s="16"/>
      <c r="L589" s="16"/>
      <c r="M589" s="17">
        <f>Table34[[#This Row],[Debet]]</f>
        <v>0</v>
      </c>
      <c r="T589"/>
    </row>
    <row r="590" spans="1:20" x14ac:dyDescent="0.25">
      <c r="A590" s="11"/>
      <c r="B590" s="1"/>
      <c r="C590" s="13"/>
      <c r="D590" s="23"/>
      <c r="E590" s="23"/>
      <c r="F590" s="14" t="str">
        <f>LEFT(Table34[[#This Row],[Account Description ]],5)</f>
        <v/>
      </c>
      <c r="G590" s="1"/>
      <c r="H590" s="1"/>
      <c r="I590" s="20"/>
      <c r="J590" s="1"/>
      <c r="K590" s="16"/>
      <c r="L590" s="16"/>
      <c r="M590" s="17">
        <f>Table34[[#This Row],[Debet]]</f>
        <v>0</v>
      </c>
      <c r="T590"/>
    </row>
    <row r="591" spans="1:20" x14ac:dyDescent="0.25">
      <c r="A591" s="11"/>
      <c r="B591" s="1"/>
      <c r="C591" s="13"/>
      <c r="D591" s="23"/>
      <c r="E591" s="23"/>
      <c r="F591" s="14" t="str">
        <f>LEFT(Table34[[#This Row],[Account Description ]],5)</f>
        <v/>
      </c>
      <c r="G591" s="1"/>
      <c r="H591" s="1"/>
      <c r="I591" s="20"/>
      <c r="J591" s="1"/>
      <c r="K591" s="16"/>
      <c r="L591" s="16"/>
      <c r="M591" s="17">
        <f>Table34[[#This Row],[Debet]]</f>
        <v>0</v>
      </c>
      <c r="T591"/>
    </row>
    <row r="592" spans="1:20" x14ac:dyDescent="0.25">
      <c r="A592" s="11"/>
      <c r="B592" s="1"/>
      <c r="C592" s="13"/>
      <c r="D592" s="23"/>
      <c r="E592" s="23"/>
      <c r="F592" s="14" t="str">
        <f>LEFT(Table34[[#This Row],[Account Description ]],5)</f>
        <v/>
      </c>
      <c r="G592" s="1"/>
      <c r="H592" s="1"/>
      <c r="I592" s="20"/>
      <c r="J592" s="1"/>
      <c r="K592" s="16"/>
      <c r="L592" s="16"/>
      <c r="M592" s="17">
        <f>Table34[[#This Row],[Debet]]</f>
        <v>0</v>
      </c>
      <c r="T592"/>
    </row>
    <row r="593" spans="1:20" x14ac:dyDescent="0.25">
      <c r="A593" s="11"/>
      <c r="B593" s="1"/>
      <c r="C593" s="13"/>
      <c r="D593" s="23"/>
      <c r="E593" s="23"/>
      <c r="F593" s="14" t="str">
        <f>LEFT(Table34[[#This Row],[Account Description ]],5)</f>
        <v/>
      </c>
      <c r="G593" s="1"/>
      <c r="H593" s="1"/>
      <c r="I593" s="20"/>
      <c r="J593" s="1"/>
      <c r="K593" s="16"/>
      <c r="L593" s="16"/>
      <c r="M593" s="17">
        <f>Table34[[#This Row],[Debet]]</f>
        <v>0</v>
      </c>
      <c r="T593"/>
    </row>
    <row r="594" spans="1:20" x14ac:dyDescent="0.25">
      <c r="A594" s="11"/>
      <c r="B594" s="1"/>
      <c r="C594" s="13"/>
      <c r="D594" s="23"/>
      <c r="E594" s="23"/>
      <c r="F594" s="14" t="str">
        <f>LEFT(Table34[[#This Row],[Account Description ]],5)</f>
        <v/>
      </c>
      <c r="G594" s="1"/>
      <c r="H594" s="1"/>
      <c r="I594" s="20"/>
      <c r="J594" s="1"/>
      <c r="K594" s="16"/>
      <c r="L594" s="16"/>
      <c r="M594" s="17">
        <f>Table34[[#This Row],[Debet]]</f>
        <v>0</v>
      </c>
      <c r="T594"/>
    </row>
    <row r="595" spans="1:20" x14ac:dyDescent="0.25">
      <c r="A595" s="11"/>
      <c r="B595" s="1"/>
      <c r="C595" s="13"/>
      <c r="D595" s="23"/>
      <c r="E595" s="23"/>
      <c r="F595" s="14" t="str">
        <f>LEFT(Table34[[#This Row],[Account Description ]],5)</f>
        <v/>
      </c>
      <c r="G595" s="1"/>
      <c r="H595" s="1"/>
      <c r="I595" s="20"/>
      <c r="J595" s="1"/>
      <c r="K595" s="16"/>
      <c r="L595" s="16"/>
      <c r="M595" s="17">
        <f>Table34[[#This Row],[Debet]]</f>
        <v>0</v>
      </c>
      <c r="T595"/>
    </row>
    <row r="596" spans="1:20" x14ac:dyDescent="0.25">
      <c r="A596" s="11"/>
      <c r="B596" s="1"/>
      <c r="C596" s="13"/>
      <c r="D596" s="23"/>
      <c r="E596" s="23"/>
      <c r="F596" s="14" t="str">
        <f>LEFT(Table34[[#This Row],[Account Description ]],5)</f>
        <v/>
      </c>
      <c r="G596" s="1"/>
      <c r="H596" s="1"/>
      <c r="I596" s="20"/>
      <c r="J596" s="1"/>
      <c r="K596" s="16"/>
      <c r="L596" s="16"/>
      <c r="M596" s="17">
        <f>Table34[[#This Row],[Debet]]</f>
        <v>0</v>
      </c>
      <c r="T596"/>
    </row>
    <row r="597" spans="1:20" x14ac:dyDescent="0.25">
      <c r="A597" s="11"/>
      <c r="B597" s="1"/>
      <c r="C597" s="13"/>
      <c r="D597" s="23"/>
      <c r="E597" s="23"/>
      <c r="F597" s="14" t="str">
        <f>LEFT(Table34[[#This Row],[Account Description ]],5)</f>
        <v/>
      </c>
      <c r="G597" s="1"/>
      <c r="H597" s="1"/>
      <c r="I597" s="20"/>
      <c r="J597" s="1"/>
      <c r="K597" s="16"/>
      <c r="L597" s="16"/>
      <c r="M597" s="17">
        <f>Table34[[#This Row],[Debet]]</f>
        <v>0</v>
      </c>
      <c r="T597"/>
    </row>
    <row r="598" spans="1:20" x14ac:dyDescent="0.25">
      <c r="A598" s="11"/>
      <c r="B598" s="1"/>
      <c r="C598" s="13"/>
      <c r="D598" s="23"/>
      <c r="E598" s="23"/>
      <c r="F598" s="14" t="str">
        <f>LEFT(Table34[[#This Row],[Account Description ]],5)</f>
        <v/>
      </c>
      <c r="G598" s="1"/>
      <c r="H598" s="1"/>
      <c r="I598" s="20"/>
      <c r="J598" s="1"/>
      <c r="K598" s="16"/>
      <c r="L598" s="16"/>
      <c r="M598" s="17">
        <f>Table34[[#This Row],[Debet]]</f>
        <v>0</v>
      </c>
      <c r="T598"/>
    </row>
    <row r="599" spans="1:20" x14ac:dyDescent="0.25">
      <c r="A599" s="11"/>
      <c r="B599" s="1"/>
      <c r="C599" s="13"/>
      <c r="D599" s="23"/>
      <c r="E599" s="23"/>
      <c r="F599" s="14" t="str">
        <f>LEFT(Table34[[#This Row],[Account Description ]],5)</f>
        <v/>
      </c>
      <c r="G599" s="1"/>
      <c r="H599" s="1"/>
      <c r="I599" s="20"/>
      <c r="J599" s="1"/>
      <c r="K599" s="16"/>
      <c r="L599" s="16"/>
      <c r="M599" s="17">
        <f>Table34[[#This Row],[Debet]]</f>
        <v>0</v>
      </c>
      <c r="T599"/>
    </row>
    <row r="600" spans="1:20" x14ac:dyDescent="0.25">
      <c r="A600" s="11"/>
      <c r="B600" s="1"/>
      <c r="C600" s="13"/>
      <c r="D600" s="23"/>
      <c r="E600" s="23"/>
      <c r="F600" s="14" t="str">
        <f>LEFT(Table34[[#This Row],[Account Description ]],5)</f>
        <v/>
      </c>
      <c r="G600" s="1"/>
      <c r="H600" s="1"/>
      <c r="I600" s="20"/>
      <c r="J600" s="1"/>
      <c r="K600" s="16"/>
      <c r="L600" s="16"/>
      <c r="M600" s="17">
        <f>Table34[[#This Row],[Debet]]</f>
        <v>0</v>
      </c>
      <c r="T600"/>
    </row>
    <row r="601" spans="1:20" x14ac:dyDescent="0.25">
      <c r="A601" s="11"/>
      <c r="B601" s="1"/>
      <c r="C601" s="13"/>
      <c r="D601" s="23"/>
      <c r="E601" s="23"/>
      <c r="F601" s="14" t="str">
        <f>LEFT(Table34[[#This Row],[Account Description ]],5)</f>
        <v/>
      </c>
      <c r="G601" s="1"/>
      <c r="H601" s="1"/>
      <c r="I601" s="20"/>
      <c r="J601" s="1"/>
      <c r="K601" s="16"/>
      <c r="L601" s="16"/>
      <c r="M601" s="17">
        <f>Table34[[#This Row],[Debet]]</f>
        <v>0</v>
      </c>
      <c r="T601"/>
    </row>
    <row r="602" spans="1:20" x14ac:dyDescent="0.25">
      <c r="A602" s="11"/>
      <c r="B602" s="1"/>
      <c r="C602" s="13"/>
      <c r="D602" s="23"/>
      <c r="E602" s="23"/>
      <c r="F602" s="14" t="str">
        <f>LEFT(Table34[[#This Row],[Account Description ]],5)</f>
        <v/>
      </c>
      <c r="G602" s="1"/>
      <c r="H602" s="1"/>
      <c r="I602" s="20"/>
      <c r="J602" s="1"/>
      <c r="K602" s="16"/>
      <c r="L602" s="16"/>
      <c r="M602" s="17">
        <f>Table34[[#This Row],[Debet]]</f>
        <v>0</v>
      </c>
      <c r="T602"/>
    </row>
    <row r="603" spans="1:20" x14ac:dyDescent="0.25">
      <c r="A603" s="11"/>
      <c r="B603" s="1"/>
      <c r="C603" s="13"/>
      <c r="D603" s="23"/>
      <c r="E603" s="23"/>
      <c r="F603" s="14" t="str">
        <f>LEFT(Table34[[#This Row],[Account Description ]],5)</f>
        <v/>
      </c>
      <c r="G603" s="1"/>
      <c r="H603" s="1"/>
      <c r="I603" s="20"/>
      <c r="J603" s="1"/>
      <c r="K603" s="16"/>
      <c r="L603" s="16"/>
      <c r="M603" s="17">
        <f>Table34[[#This Row],[Debet]]</f>
        <v>0</v>
      </c>
      <c r="T603"/>
    </row>
    <row r="604" spans="1:20" x14ac:dyDescent="0.25">
      <c r="A604" s="11"/>
      <c r="B604" s="1"/>
      <c r="C604" s="13"/>
      <c r="D604" s="23"/>
      <c r="E604" s="23"/>
      <c r="F604" s="14" t="str">
        <f>LEFT(Table34[[#This Row],[Account Description ]],5)</f>
        <v/>
      </c>
      <c r="G604" s="1"/>
      <c r="H604" s="1"/>
      <c r="I604" s="20"/>
      <c r="J604" s="1"/>
      <c r="K604" s="16"/>
      <c r="L604" s="16"/>
      <c r="M604" s="17">
        <f>Table34[[#This Row],[Debet]]</f>
        <v>0</v>
      </c>
      <c r="T604"/>
    </row>
    <row r="605" spans="1:20" x14ac:dyDescent="0.25">
      <c r="A605" s="11"/>
      <c r="B605" s="1"/>
      <c r="C605" s="13"/>
      <c r="D605" s="23"/>
      <c r="E605" s="23"/>
      <c r="F605" s="14" t="str">
        <f>LEFT(Table34[[#This Row],[Account Description ]],5)</f>
        <v/>
      </c>
      <c r="G605" s="1"/>
      <c r="H605" s="1"/>
      <c r="I605" s="20"/>
      <c r="J605" s="1"/>
      <c r="K605" s="16"/>
      <c r="L605" s="16"/>
      <c r="M605" s="17">
        <f>Table34[[#This Row],[Debet]]</f>
        <v>0</v>
      </c>
      <c r="T605"/>
    </row>
    <row r="606" spans="1:20" x14ac:dyDescent="0.25">
      <c r="A606" s="11"/>
      <c r="B606" s="1"/>
      <c r="C606" s="13"/>
      <c r="D606" s="23"/>
      <c r="E606" s="23"/>
      <c r="F606" s="14" t="str">
        <f>LEFT(Table34[[#This Row],[Account Description ]],5)</f>
        <v/>
      </c>
      <c r="G606" s="1"/>
      <c r="H606" s="1"/>
      <c r="I606" s="20"/>
      <c r="J606" s="1"/>
      <c r="K606" s="16"/>
      <c r="L606" s="16"/>
      <c r="M606" s="17">
        <f>Table34[[#This Row],[Debet]]</f>
        <v>0</v>
      </c>
      <c r="T606"/>
    </row>
    <row r="607" spans="1:20" x14ac:dyDescent="0.25">
      <c r="A607" s="11"/>
      <c r="B607" s="1"/>
      <c r="C607" s="13"/>
      <c r="D607" s="23"/>
      <c r="E607" s="23"/>
      <c r="F607" s="14" t="str">
        <f>LEFT(Table34[[#This Row],[Account Description ]],5)</f>
        <v/>
      </c>
      <c r="G607" s="1"/>
      <c r="H607" s="1"/>
      <c r="I607" s="20"/>
      <c r="J607" s="1"/>
      <c r="K607" s="16"/>
      <c r="L607" s="16"/>
      <c r="M607" s="17">
        <f>Table34[[#This Row],[Debet]]</f>
        <v>0</v>
      </c>
      <c r="T607"/>
    </row>
    <row r="608" spans="1:20" x14ac:dyDescent="0.25">
      <c r="A608" s="11"/>
      <c r="B608" s="1"/>
      <c r="C608" s="13"/>
      <c r="D608" s="23"/>
      <c r="E608" s="23"/>
      <c r="F608" s="14" t="str">
        <f>LEFT(Table34[[#This Row],[Account Description ]],5)</f>
        <v/>
      </c>
      <c r="G608" s="1"/>
      <c r="H608" s="1"/>
      <c r="I608" s="20"/>
      <c r="J608" s="1"/>
      <c r="K608" s="16"/>
      <c r="L608" s="16"/>
      <c r="M608" s="17">
        <f>Table34[[#This Row],[Debet]]</f>
        <v>0</v>
      </c>
      <c r="T608"/>
    </row>
    <row r="609" spans="1:20" x14ac:dyDescent="0.25">
      <c r="A609" s="11"/>
      <c r="B609" s="1"/>
      <c r="C609" s="13"/>
      <c r="D609" s="23"/>
      <c r="E609" s="23"/>
      <c r="F609" s="14" t="str">
        <f>LEFT(Table34[[#This Row],[Account Description ]],5)</f>
        <v/>
      </c>
      <c r="G609" s="1"/>
      <c r="H609" s="1"/>
      <c r="I609" s="20"/>
      <c r="J609" s="1"/>
      <c r="K609" s="16"/>
      <c r="L609" s="16"/>
      <c r="M609" s="17">
        <f>Table34[[#This Row],[Debet]]</f>
        <v>0</v>
      </c>
      <c r="T609"/>
    </row>
    <row r="610" spans="1:20" x14ac:dyDescent="0.25">
      <c r="A610" s="11"/>
      <c r="B610" s="1"/>
      <c r="C610" s="13"/>
      <c r="D610" s="23"/>
      <c r="E610" s="23"/>
      <c r="F610" s="14" t="str">
        <f>LEFT(Table34[[#This Row],[Account Description ]],5)</f>
        <v/>
      </c>
      <c r="G610" s="1"/>
      <c r="H610" s="1"/>
      <c r="I610" s="20"/>
      <c r="J610" s="1"/>
      <c r="K610" s="16"/>
      <c r="L610" s="16"/>
      <c r="M610" s="17">
        <f>Table34[[#This Row],[Debet]]</f>
        <v>0</v>
      </c>
      <c r="T610"/>
    </row>
    <row r="611" spans="1:20" x14ac:dyDescent="0.25">
      <c r="A611" s="11"/>
      <c r="B611" s="1"/>
      <c r="C611" s="13"/>
      <c r="D611" s="23"/>
      <c r="E611" s="23"/>
      <c r="F611" s="14" t="str">
        <f>LEFT(Table34[[#This Row],[Account Description ]],5)</f>
        <v/>
      </c>
      <c r="G611" s="1"/>
      <c r="H611" s="1"/>
      <c r="I611" s="20"/>
      <c r="J611" s="1"/>
      <c r="K611" s="16"/>
      <c r="L611" s="16"/>
      <c r="M611" s="17">
        <f>Table34[[#This Row],[Debet]]</f>
        <v>0</v>
      </c>
      <c r="T611"/>
    </row>
    <row r="612" spans="1:20" x14ac:dyDescent="0.25">
      <c r="A612" s="11"/>
      <c r="B612" s="1"/>
      <c r="C612" s="13"/>
      <c r="D612" s="23"/>
      <c r="E612" s="23"/>
      <c r="F612" s="14" t="str">
        <f>LEFT(Table34[[#This Row],[Account Description ]],5)</f>
        <v/>
      </c>
      <c r="G612" s="1"/>
      <c r="H612" s="1"/>
      <c r="I612" s="20"/>
      <c r="J612" s="1"/>
      <c r="K612" s="16"/>
      <c r="L612" s="16"/>
      <c r="M612" s="17">
        <f>Table34[[#This Row],[Debet]]</f>
        <v>0</v>
      </c>
      <c r="T612"/>
    </row>
    <row r="613" spans="1:20" x14ac:dyDescent="0.25">
      <c r="A613" s="11"/>
      <c r="B613" s="1"/>
      <c r="C613" s="13"/>
      <c r="D613" s="23"/>
      <c r="E613" s="23"/>
      <c r="F613" s="14" t="str">
        <f>LEFT(Table34[[#This Row],[Account Description ]],5)</f>
        <v/>
      </c>
      <c r="G613" s="1"/>
      <c r="H613" s="1"/>
      <c r="I613" s="20"/>
      <c r="J613" s="1"/>
      <c r="K613" s="16"/>
      <c r="L613" s="16"/>
      <c r="M613" s="17">
        <f>Table34[[#This Row],[Debet]]</f>
        <v>0</v>
      </c>
      <c r="T613"/>
    </row>
    <row r="614" spans="1:20" x14ac:dyDescent="0.25">
      <c r="A614" s="11"/>
      <c r="B614" s="1"/>
      <c r="C614" s="13"/>
      <c r="D614" s="23"/>
      <c r="E614" s="23"/>
      <c r="F614" s="14" t="str">
        <f>LEFT(Table34[[#This Row],[Account Description ]],5)</f>
        <v/>
      </c>
      <c r="G614" s="1"/>
      <c r="H614" s="1"/>
      <c r="I614" s="20"/>
      <c r="J614" s="1"/>
      <c r="K614" s="16"/>
      <c r="L614" s="16"/>
      <c r="M614" s="17">
        <f>Table34[[#This Row],[Debet]]</f>
        <v>0</v>
      </c>
      <c r="T614"/>
    </row>
    <row r="615" spans="1:20" x14ac:dyDescent="0.25">
      <c r="A615" s="11"/>
      <c r="B615" s="1"/>
      <c r="C615" s="13"/>
      <c r="D615" s="23"/>
      <c r="E615" s="23"/>
      <c r="F615" s="14" t="str">
        <f>LEFT(Table34[[#This Row],[Account Description ]],5)</f>
        <v/>
      </c>
      <c r="G615" s="1"/>
      <c r="H615" s="1"/>
      <c r="I615" s="20"/>
      <c r="J615" s="1"/>
      <c r="K615" s="16"/>
      <c r="L615" s="16"/>
      <c r="M615" s="17">
        <f>Table34[[#This Row],[Debet]]</f>
        <v>0</v>
      </c>
      <c r="T615"/>
    </row>
    <row r="616" spans="1:20" x14ac:dyDescent="0.25">
      <c r="A616" s="11"/>
      <c r="B616" s="1"/>
      <c r="C616" s="13"/>
      <c r="D616" s="23"/>
      <c r="E616" s="23"/>
      <c r="F616" s="14" t="str">
        <f>LEFT(Table34[[#This Row],[Account Description ]],5)</f>
        <v/>
      </c>
      <c r="G616" s="1"/>
      <c r="H616" s="1"/>
      <c r="I616" s="20"/>
      <c r="J616" s="1"/>
      <c r="K616" s="16"/>
      <c r="L616" s="16"/>
      <c r="M616" s="17">
        <f>Table34[[#This Row],[Debet]]</f>
        <v>0</v>
      </c>
      <c r="T616"/>
    </row>
    <row r="617" spans="1:20" x14ac:dyDescent="0.25">
      <c r="A617" s="11"/>
      <c r="B617" s="1"/>
      <c r="C617" s="13"/>
      <c r="D617" s="23"/>
      <c r="E617" s="23"/>
      <c r="F617" s="14" t="str">
        <f>LEFT(Table34[[#This Row],[Account Description ]],5)</f>
        <v/>
      </c>
      <c r="G617" s="1"/>
      <c r="H617" s="1"/>
      <c r="I617" s="20"/>
      <c r="J617" s="1"/>
      <c r="K617" s="16"/>
      <c r="L617" s="16"/>
      <c r="M617" s="17">
        <f>Table34[[#This Row],[Debet]]</f>
        <v>0</v>
      </c>
      <c r="O617" s="3" t="s">
        <v>444</v>
      </c>
      <c r="P617" s="3" t="s">
        <v>446</v>
      </c>
      <c r="T617"/>
    </row>
    <row r="618" spans="1:20" x14ac:dyDescent="0.25">
      <c r="A618" s="11"/>
      <c r="B618" s="1"/>
      <c r="C618" s="13"/>
      <c r="D618" s="23"/>
      <c r="E618" s="23"/>
      <c r="F618" s="14" t="str">
        <f>LEFT(Table34[[#This Row],[Account Description ]],5)</f>
        <v/>
      </c>
      <c r="G618" s="1"/>
      <c r="H618" s="1"/>
      <c r="I618" s="20"/>
      <c r="J618" s="1"/>
      <c r="K618" s="16"/>
      <c r="L618" s="16"/>
      <c r="M618" s="17">
        <f>Table34[[#This Row],[Debet]]</f>
        <v>0</v>
      </c>
      <c r="O618" s="3" t="s">
        <v>444</v>
      </c>
      <c r="P618" s="3" t="s">
        <v>445</v>
      </c>
      <c r="T618"/>
    </row>
    <row r="619" spans="1:20" x14ac:dyDescent="0.25">
      <c r="A619" s="11"/>
      <c r="B619" s="1"/>
      <c r="C619" s="13"/>
      <c r="D619" s="23"/>
      <c r="E619" s="23"/>
      <c r="F619" s="14" t="str">
        <f>LEFT(Table34[[#This Row],[Account Description ]],5)</f>
        <v/>
      </c>
      <c r="G619" s="1"/>
      <c r="H619" s="1"/>
      <c r="I619" s="20"/>
      <c r="J619" s="1"/>
      <c r="K619" s="16"/>
      <c r="L619" s="16"/>
      <c r="M619" s="17">
        <f>Table34[[#This Row],[Debet]]</f>
        <v>0</v>
      </c>
      <c r="O619" s="3" t="s">
        <v>444</v>
      </c>
      <c r="P619" s="3" t="s">
        <v>442</v>
      </c>
      <c r="Q619" s="3">
        <f>180000+144000</f>
        <v>324000</v>
      </c>
      <c r="R619" s="3" t="s">
        <v>446</v>
      </c>
      <c r="T619"/>
    </row>
    <row r="620" spans="1:20" x14ac:dyDescent="0.25">
      <c r="A620" s="11"/>
      <c r="B620" s="1"/>
      <c r="C620" s="13"/>
      <c r="D620" s="23"/>
      <c r="E620" s="23"/>
      <c r="F620" s="14" t="str">
        <f>LEFT(Table34[[#This Row],[Account Description ]],5)</f>
        <v/>
      </c>
      <c r="G620" s="1"/>
      <c r="H620" s="1"/>
      <c r="I620" s="20"/>
      <c r="J620" s="1"/>
      <c r="K620" s="16"/>
      <c r="L620" s="16"/>
      <c r="M620" s="17">
        <f>Table34[[#This Row],[Debet]]</f>
        <v>0</v>
      </c>
      <c r="O620" s="3" t="s">
        <v>442</v>
      </c>
      <c r="P620" s="3" t="s">
        <v>447</v>
      </c>
      <c r="T620"/>
    </row>
    <row r="621" spans="1:20" x14ac:dyDescent="0.25">
      <c r="A621" s="11"/>
      <c r="B621" s="1"/>
      <c r="C621" s="13"/>
      <c r="D621" s="23"/>
      <c r="E621" s="23"/>
      <c r="F621" s="14" t="str">
        <f>LEFT(Table34[[#This Row],[Account Description ]],5)</f>
        <v/>
      </c>
      <c r="G621" s="1"/>
      <c r="H621" s="1"/>
      <c r="I621" s="20"/>
      <c r="J621" s="1"/>
      <c r="K621" s="16"/>
      <c r="L621" s="16"/>
      <c r="M621" s="17">
        <f>Table34[[#This Row],[Debet]]</f>
        <v>0</v>
      </c>
      <c r="O621" s="3" t="s">
        <v>448</v>
      </c>
      <c r="P621" s="3" t="s">
        <v>447</v>
      </c>
      <c r="T621"/>
    </row>
    <row r="622" spans="1:20" x14ac:dyDescent="0.25">
      <c r="A622" s="11"/>
      <c r="B622" s="1"/>
      <c r="C622" s="13"/>
      <c r="D622" s="23"/>
      <c r="E622" s="23"/>
      <c r="F622" s="14" t="str">
        <f>LEFT(Table34[[#This Row],[Account Description ]],5)</f>
        <v/>
      </c>
      <c r="G622" s="1"/>
      <c r="H622" s="1"/>
      <c r="I622" s="20"/>
      <c r="J622" s="1"/>
      <c r="K622" s="16"/>
      <c r="L622" s="16"/>
      <c r="M622" s="17">
        <f>Table34[[#This Row],[Debet]]</f>
        <v>0</v>
      </c>
      <c r="T622"/>
    </row>
    <row r="623" spans="1:20" x14ac:dyDescent="0.25">
      <c r="A623" s="11"/>
      <c r="B623" s="1"/>
      <c r="C623" s="13"/>
      <c r="D623" s="23"/>
      <c r="E623" s="23"/>
      <c r="F623" s="14" t="str">
        <f>LEFT(Table34[[#This Row],[Account Description ]],5)</f>
        <v/>
      </c>
      <c r="G623" s="1"/>
      <c r="H623" s="1"/>
      <c r="I623" s="20"/>
      <c r="J623" s="1"/>
      <c r="K623" s="16"/>
      <c r="L623" s="16"/>
      <c r="M623" s="17">
        <f>Table34[[#This Row],[Debet]]</f>
        <v>0</v>
      </c>
      <c r="T623"/>
    </row>
    <row r="624" spans="1:20" x14ac:dyDescent="0.25">
      <c r="A624" s="11"/>
      <c r="B624" s="1"/>
      <c r="C624" s="13"/>
      <c r="D624" s="23"/>
      <c r="E624" s="23"/>
      <c r="F624" s="14" t="str">
        <f>LEFT(Table34[[#This Row],[Account Description ]],5)</f>
        <v/>
      </c>
      <c r="G624" s="1"/>
      <c r="H624" s="1"/>
      <c r="I624" s="20"/>
      <c r="J624" s="1"/>
      <c r="K624" s="16"/>
      <c r="L624" s="16"/>
      <c r="M624" s="17">
        <f>Table34[[#This Row],[Debet]]</f>
        <v>0</v>
      </c>
      <c r="T624"/>
    </row>
    <row r="625" spans="1:22" x14ac:dyDescent="0.25">
      <c r="A625" s="11"/>
      <c r="B625" s="1"/>
      <c r="C625" s="13"/>
      <c r="D625" s="23"/>
      <c r="E625" s="23"/>
      <c r="F625" s="14" t="str">
        <f>LEFT(Table34[[#This Row],[Account Description ]],5)</f>
        <v/>
      </c>
      <c r="G625" s="1"/>
      <c r="H625" s="1"/>
      <c r="I625" s="20"/>
      <c r="J625" s="1"/>
      <c r="K625" s="16"/>
      <c r="L625" s="16"/>
      <c r="M625" s="17">
        <f>Table34[[#This Row],[Debet]]</f>
        <v>0</v>
      </c>
      <c r="T625"/>
    </row>
    <row r="626" spans="1:22" x14ac:dyDescent="0.25">
      <c r="A626" s="11"/>
      <c r="B626" s="1"/>
      <c r="C626" s="13"/>
      <c r="D626" s="23"/>
      <c r="E626" s="23"/>
      <c r="F626" s="14" t="str">
        <f>LEFT(Table34[[#This Row],[Account Description ]],5)</f>
        <v/>
      </c>
      <c r="G626" s="1"/>
      <c r="H626" s="1"/>
      <c r="I626" s="20"/>
      <c r="J626" s="1"/>
      <c r="K626" s="16"/>
      <c r="L626" s="16"/>
      <c r="M626" s="17">
        <f>Table34[[#This Row],[Debet]]</f>
        <v>0</v>
      </c>
      <c r="T626"/>
    </row>
    <row r="627" spans="1:22" x14ac:dyDescent="0.25">
      <c r="A627" s="11"/>
      <c r="B627" s="1"/>
      <c r="C627" s="13"/>
      <c r="D627" s="23"/>
      <c r="E627" s="23"/>
      <c r="F627" s="14" t="str">
        <f>LEFT(Table34[[#This Row],[Account Description ]],5)</f>
        <v/>
      </c>
      <c r="G627" s="1"/>
      <c r="H627" s="1"/>
      <c r="I627" s="20"/>
      <c r="J627" s="1"/>
      <c r="K627" s="16"/>
      <c r="L627" s="16"/>
      <c r="M627" s="17">
        <f>Table34[[#This Row],[Debet]]</f>
        <v>0</v>
      </c>
      <c r="O627" s="3" t="s">
        <v>442</v>
      </c>
      <c r="P627" s="3" t="s">
        <v>445</v>
      </c>
      <c r="Q627" s="3">
        <v>43000000</v>
      </c>
      <c r="R627" s="3" t="s">
        <v>449</v>
      </c>
      <c r="S627" s="3">
        <v>322500</v>
      </c>
      <c r="T627" t="s">
        <v>450</v>
      </c>
      <c r="U627" s="3">
        <v>730950</v>
      </c>
      <c r="V627" t="s">
        <v>451</v>
      </c>
    </row>
    <row r="628" spans="1:22" x14ac:dyDescent="0.25">
      <c r="A628" s="11"/>
      <c r="B628" s="1"/>
      <c r="C628" s="13"/>
      <c r="D628" s="23"/>
      <c r="E628" s="23"/>
      <c r="F628" s="14" t="str">
        <f>LEFT(Table34[[#This Row],[Account Description ]],5)</f>
        <v/>
      </c>
      <c r="G628" s="1"/>
      <c r="H628" s="1"/>
      <c r="I628" s="20"/>
      <c r="J628" s="1"/>
      <c r="K628" s="16"/>
      <c r="L628" s="16"/>
      <c r="M628" s="17">
        <f>Table34[[#This Row],[Debet]]</f>
        <v>0</v>
      </c>
      <c r="T628"/>
    </row>
    <row r="629" spans="1:22" x14ac:dyDescent="0.25">
      <c r="A629" s="11"/>
      <c r="B629" s="1"/>
      <c r="C629" s="13"/>
      <c r="D629" s="23"/>
      <c r="E629" s="23"/>
      <c r="F629" s="14" t="str">
        <f>LEFT(Table34[[#This Row],[Account Description ]],5)</f>
        <v/>
      </c>
      <c r="G629" s="1"/>
      <c r="H629" s="1"/>
      <c r="I629" s="20"/>
      <c r="J629" s="1"/>
      <c r="K629" s="16"/>
      <c r="L629" s="16"/>
      <c r="M629" s="17">
        <f>Table34[[#This Row],[Debet]]</f>
        <v>0</v>
      </c>
      <c r="T629"/>
    </row>
    <row r="630" spans="1:22" x14ac:dyDescent="0.25">
      <c r="A630" s="11"/>
      <c r="B630" s="1"/>
      <c r="C630" s="13"/>
      <c r="D630" s="23"/>
      <c r="E630" s="23"/>
      <c r="F630" s="14" t="str">
        <f>LEFT(Table34[[#This Row],[Account Description ]],5)</f>
        <v/>
      </c>
      <c r="G630" s="1"/>
      <c r="H630" s="1"/>
      <c r="I630" s="20"/>
      <c r="J630" s="1"/>
      <c r="K630" s="16"/>
      <c r="L630" s="16"/>
      <c r="M630" s="17">
        <f>Table34[[#This Row],[Debet]]</f>
        <v>0</v>
      </c>
      <c r="T630"/>
    </row>
    <row r="631" spans="1:22" x14ac:dyDescent="0.25">
      <c r="A631" s="11"/>
      <c r="B631" s="1"/>
      <c r="C631" s="13"/>
      <c r="D631" s="23"/>
      <c r="E631" s="23"/>
      <c r="F631" s="14" t="str">
        <f>LEFT(Table34[[#This Row],[Account Description ]],5)</f>
        <v/>
      </c>
      <c r="G631" s="1"/>
      <c r="H631" s="1"/>
      <c r="I631" s="20"/>
      <c r="J631" s="1"/>
      <c r="K631" s="16"/>
      <c r="L631" s="16"/>
      <c r="M631" s="17">
        <f>Table34[[#This Row],[Debet]]</f>
        <v>0</v>
      </c>
      <c r="T631"/>
    </row>
    <row r="632" spans="1:22" x14ac:dyDescent="0.25">
      <c r="A632" s="11"/>
      <c r="B632" s="1"/>
      <c r="C632" s="13"/>
      <c r="D632" s="23"/>
      <c r="E632" s="23"/>
      <c r="F632" s="14" t="str">
        <f>LEFT(Table34[[#This Row],[Account Description ]],5)</f>
        <v/>
      </c>
      <c r="G632" s="1"/>
      <c r="H632" s="1"/>
      <c r="I632" s="20"/>
      <c r="J632" s="1"/>
      <c r="K632" s="16"/>
      <c r="L632" s="16"/>
      <c r="M632" s="17">
        <f>Table34[[#This Row],[Debet]]</f>
        <v>0</v>
      </c>
      <c r="T632"/>
    </row>
    <row r="633" spans="1:22" x14ac:dyDescent="0.25">
      <c r="A633" s="11"/>
      <c r="B633" s="1"/>
      <c r="C633" s="13"/>
      <c r="D633" s="23"/>
      <c r="E633" s="23"/>
      <c r="F633" s="14" t="str">
        <f>LEFT(Table34[[#This Row],[Account Description ]],5)</f>
        <v/>
      </c>
      <c r="G633" s="1"/>
      <c r="H633" s="1"/>
      <c r="I633" s="20"/>
      <c r="J633" s="1"/>
      <c r="K633" s="16"/>
      <c r="L633" s="16"/>
      <c r="M633" s="17">
        <f>Table34[[#This Row],[Debet]]</f>
        <v>0</v>
      </c>
      <c r="T633"/>
    </row>
    <row r="634" spans="1:22" x14ac:dyDescent="0.25">
      <c r="A634" s="11"/>
      <c r="B634" s="1"/>
      <c r="C634" s="13"/>
      <c r="D634" s="23"/>
      <c r="E634" s="23"/>
      <c r="F634" s="14" t="str">
        <f>LEFT(Table34[[#This Row],[Account Description ]],5)</f>
        <v/>
      </c>
      <c r="G634" s="1"/>
      <c r="H634" s="1"/>
      <c r="I634" s="20"/>
      <c r="J634" s="1"/>
      <c r="K634" s="16"/>
      <c r="L634" s="16"/>
      <c r="M634" s="17">
        <f>Table34[[#This Row],[Debet]]</f>
        <v>0</v>
      </c>
      <c r="T634"/>
    </row>
    <row r="635" spans="1:22" x14ac:dyDescent="0.25">
      <c r="A635" s="11"/>
      <c r="B635" s="1"/>
      <c r="C635" s="13"/>
      <c r="D635" s="23"/>
      <c r="E635" s="23"/>
      <c r="F635" s="14" t="str">
        <f>LEFT(Table34[[#This Row],[Account Description ]],5)</f>
        <v/>
      </c>
      <c r="G635" s="1"/>
      <c r="H635" s="1"/>
      <c r="I635" s="20"/>
      <c r="J635" s="1"/>
      <c r="K635" s="16"/>
      <c r="L635" s="16"/>
      <c r="M635" s="17">
        <f>Table34[[#This Row],[Debet]]</f>
        <v>0</v>
      </c>
      <c r="T635"/>
    </row>
    <row r="636" spans="1:22" x14ac:dyDescent="0.25">
      <c r="A636" s="11"/>
      <c r="B636" s="1"/>
      <c r="C636" s="13"/>
      <c r="D636" s="23"/>
      <c r="E636" s="23"/>
      <c r="F636" s="14" t="str">
        <f>LEFT(Table34[[#This Row],[Account Description ]],5)</f>
        <v/>
      </c>
      <c r="G636" s="1"/>
      <c r="H636" s="1"/>
      <c r="I636" s="20"/>
      <c r="J636" s="1"/>
      <c r="K636" s="16"/>
      <c r="L636" s="16"/>
      <c r="M636" s="17">
        <f>Table34[[#This Row],[Debet]]</f>
        <v>0</v>
      </c>
      <c r="T636"/>
    </row>
    <row r="637" spans="1:22" x14ac:dyDescent="0.25">
      <c r="A637" s="11"/>
      <c r="B637" s="1"/>
      <c r="C637" s="13"/>
      <c r="D637" s="23"/>
      <c r="E637" s="23"/>
      <c r="F637" s="14" t="str">
        <f>LEFT(Table34[[#This Row],[Account Description ]],5)</f>
        <v/>
      </c>
      <c r="G637" s="1"/>
      <c r="H637" s="1"/>
      <c r="I637" s="20"/>
      <c r="J637" s="1"/>
      <c r="K637" s="16"/>
      <c r="L637" s="16"/>
      <c r="M637" s="17">
        <f>Table34[[#This Row],[Debet]]</f>
        <v>0</v>
      </c>
      <c r="T637"/>
    </row>
    <row r="638" spans="1:22" x14ac:dyDescent="0.25">
      <c r="A638" s="11"/>
      <c r="B638" s="1"/>
      <c r="C638" s="13"/>
      <c r="D638" s="23"/>
      <c r="E638" s="23"/>
      <c r="F638" s="14" t="str">
        <f>LEFT(Table34[[#This Row],[Account Description ]],5)</f>
        <v/>
      </c>
      <c r="G638" s="1"/>
      <c r="H638" s="1"/>
      <c r="I638" s="20"/>
      <c r="J638" s="1"/>
      <c r="K638" s="16"/>
      <c r="L638" s="16"/>
      <c r="M638" s="17">
        <f>Table34[[#This Row],[Debet]]</f>
        <v>0</v>
      </c>
      <c r="T638"/>
    </row>
    <row r="639" spans="1:22" x14ac:dyDescent="0.25">
      <c r="A639" s="11"/>
      <c r="B639" s="1"/>
      <c r="C639" s="13"/>
      <c r="D639" s="23"/>
      <c r="E639" s="23"/>
      <c r="F639" s="14" t="str">
        <f>LEFT(Table34[[#This Row],[Account Description ]],5)</f>
        <v/>
      </c>
      <c r="G639" s="1"/>
      <c r="H639" s="1"/>
      <c r="I639" s="20"/>
      <c r="J639" s="1"/>
      <c r="K639" s="16"/>
      <c r="L639" s="16"/>
      <c r="M639" s="17">
        <f>Table34[[#This Row],[Debet]]</f>
        <v>0</v>
      </c>
      <c r="T639"/>
    </row>
    <row r="640" spans="1:22" x14ac:dyDescent="0.25">
      <c r="A640" s="11"/>
      <c r="B640" s="1"/>
      <c r="C640" s="13"/>
      <c r="D640" s="23"/>
      <c r="E640" s="23"/>
      <c r="F640" s="14" t="str">
        <f>LEFT(Table34[[#This Row],[Account Description ]],5)</f>
        <v/>
      </c>
      <c r="G640" s="1"/>
      <c r="H640" s="1"/>
      <c r="I640" s="20"/>
      <c r="J640" s="1"/>
      <c r="K640" s="16"/>
      <c r="L640" s="16"/>
      <c r="M640" s="17">
        <f>Table34[[#This Row],[Debet]]</f>
        <v>0</v>
      </c>
      <c r="T640"/>
    </row>
    <row r="641" spans="1:20" x14ac:dyDescent="0.25">
      <c r="A641" s="11"/>
      <c r="B641" s="1"/>
      <c r="C641" s="13"/>
      <c r="D641" s="23"/>
      <c r="E641" s="23"/>
      <c r="F641" s="14" t="str">
        <f>LEFT(Table34[[#This Row],[Account Description ]],5)</f>
        <v/>
      </c>
      <c r="G641" s="1"/>
      <c r="H641" s="1"/>
      <c r="I641" s="20"/>
      <c r="J641" s="1"/>
      <c r="K641" s="16"/>
      <c r="L641" s="16"/>
      <c r="M641" s="17">
        <f>Table34[[#This Row],[Debet]]</f>
        <v>0</v>
      </c>
      <c r="T641"/>
    </row>
    <row r="642" spans="1:20" x14ac:dyDescent="0.25">
      <c r="A642" s="11"/>
      <c r="B642" s="1"/>
      <c r="C642" s="13"/>
      <c r="D642" s="23"/>
      <c r="E642" s="23"/>
      <c r="F642" s="14" t="str">
        <f>LEFT(Table34[[#This Row],[Account Description ]],5)</f>
        <v/>
      </c>
      <c r="G642" s="1"/>
      <c r="H642" s="1"/>
      <c r="I642" s="20"/>
      <c r="J642" s="1"/>
      <c r="K642" s="16"/>
      <c r="L642" s="16"/>
      <c r="M642" s="17">
        <f>Table34[[#This Row],[Debet]]</f>
        <v>0</v>
      </c>
      <c r="T642"/>
    </row>
    <row r="643" spans="1:20" x14ac:dyDescent="0.25">
      <c r="A643" s="11"/>
      <c r="B643" s="1"/>
      <c r="C643" s="13"/>
      <c r="D643" s="23"/>
      <c r="E643" s="23"/>
      <c r="F643" s="14" t="str">
        <f>LEFT(Table34[[#This Row],[Account Description ]],5)</f>
        <v/>
      </c>
      <c r="G643" s="1"/>
      <c r="H643" s="1"/>
      <c r="I643" s="20"/>
      <c r="J643" s="1"/>
      <c r="K643" s="16"/>
      <c r="L643" s="16"/>
      <c r="M643" s="17">
        <f>Table34[[#This Row],[Debet]]</f>
        <v>0</v>
      </c>
      <c r="T643"/>
    </row>
    <row r="644" spans="1:20" x14ac:dyDescent="0.25">
      <c r="A644" s="11"/>
      <c r="B644" s="1"/>
      <c r="C644" s="13"/>
      <c r="D644" s="23"/>
      <c r="E644" s="23"/>
      <c r="F644" s="14" t="str">
        <f>LEFT(Table34[[#This Row],[Account Description ]],5)</f>
        <v/>
      </c>
      <c r="G644" s="1"/>
      <c r="H644" s="1"/>
      <c r="I644" s="20"/>
      <c r="J644" s="1"/>
      <c r="K644" s="16"/>
      <c r="L644" s="16"/>
      <c r="M644" s="17">
        <f>Table34[[#This Row],[Debet]]</f>
        <v>0</v>
      </c>
      <c r="T644"/>
    </row>
    <row r="645" spans="1:20" x14ac:dyDescent="0.25">
      <c r="A645" s="11"/>
      <c r="B645" s="1"/>
      <c r="C645" s="13"/>
      <c r="D645" s="23"/>
      <c r="E645" s="23"/>
      <c r="F645" s="14" t="str">
        <f>LEFT(Table34[[#This Row],[Account Description ]],5)</f>
        <v/>
      </c>
      <c r="G645" s="1"/>
      <c r="H645" s="1"/>
      <c r="I645" s="20"/>
      <c r="J645" s="1"/>
      <c r="K645" s="16"/>
      <c r="L645" s="16"/>
      <c r="M645" s="17">
        <f>Table34[[#This Row],[Debet]]</f>
        <v>0</v>
      </c>
      <c r="T645"/>
    </row>
    <row r="646" spans="1:20" x14ac:dyDescent="0.25">
      <c r="A646" s="11"/>
      <c r="B646" s="1"/>
      <c r="C646" s="13"/>
      <c r="D646" s="23"/>
      <c r="E646" s="23"/>
      <c r="F646" s="14" t="str">
        <f>LEFT(Table34[[#This Row],[Account Description ]],5)</f>
        <v/>
      </c>
      <c r="G646" s="1"/>
      <c r="H646" s="1"/>
      <c r="I646" s="20"/>
      <c r="J646" s="1"/>
      <c r="K646" s="16"/>
      <c r="L646" s="16"/>
      <c r="M646" s="17">
        <f>Table34[[#This Row],[Debet]]</f>
        <v>0</v>
      </c>
      <c r="T646"/>
    </row>
    <row r="647" spans="1:20" x14ac:dyDescent="0.25">
      <c r="A647" s="11"/>
      <c r="B647" s="1"/>
      <c r="C647" s="13"/>
      <c r="D647" s="23"/>
      <c r="E647" s="23"/>
      <c r="F647" s="14" t="str">
        <f>LEFT(Table34[[#This Row],[Account Description ]],5)</f>
        <v/>
      </c>
      <c r="G647" s="1"/>
      <c r="H647" s="1"/>
      <c r="I647" s="20"/>
      <c r="J647" s="1"/>
      <c r="K647" s="16"/>
      <c r="L647" s="16"/>
      <c r="M647" s="17">
        <f>Table34[[#This Row],[Debet]]</f>
        <v>0</v>
      </c>
      <c r="T647"/>
    </row>
    <row r="648" spans="1:20" x14ac:dyDescent="0.25">
      <c r="A648" s="11"/>
      <c r="B648" s="1"/>
      <c r="C648" s="13"/>
      <c r="D648" s="23"/>
      <c r="E648" s="23"/>
      <c r="F648" s="14" t="str">
        <f>LEFT(Table34[[#This Row],[Account Description ]],5)</f>
        <v/>
      </c>
      <c r="G648" s="1"/>
      <c r="H648" s="1"/>
      <c r="I648" s="20"/>
      <c r="J648" s="1"/>
      <c r="K648" s="16"/>
      <c r="L648" s="16"/>
      <c r="M648" s="17">
        <f>Table34[[#This Row],[Debet]]</f>
        <v>0</v>
      </c>
      <c r="T648"/>
    </row>
    <row r="649" spans="1:20" x14ac:dyDescent="0.25">
      <c r="A649" s="11"/>
      <c r="B649" s="1"/>
      <c r="C649" s="13"/>
      <c r="D649" s="23"/>
      <c r="E649" s="23"/>
      <c r="F649" s="14" t="str">
        <f>LEFT(Table34[[#This Row],[Account Description ]],5)</f>
        <v/>
      </c>
      <c r="G649" s="1"/>
      <c r="H649" s="1"/>
      <c r="I649" s="20"/>
      <c r="J649" s="1"/>
      <c r="K649" s="16"/>
      <c r="L649" s="16"/>
      <c r="M649" s="17">
        <f>Table34[[#This Row],[Debet]]</f>
        <v>0</v>
      </c>
      <c r="T649"/>
    </row>
    <row r="650" spans="1:20" x14ac:dyDescent="0.25">
      <c r="A650" s="11"/>
      <c r="B650" s="1"/>
      <c r="C650" s="13"/>
      <c r="D650" s="23"/>
      <c r="E650" s="23"/>
      <c r="F650" s="14" t="str">
        <f>LEFT(Table34[[#This Row],[Account Description ]],5)</f>
        <v/>
      </c>
      <c r="G650" s="1"/>
      <c r="H650" s="1"/>
      <c r="I650" s="20"/>
      <c r="J650" s="1"/>
      <c r="K650" s="16"/>
      <c r="L650" s="16"/>
      <c r="M650" s="17">
        <f>Table34[[#This Row],[Debet]]</f>
        <v>0</v>
      </c>
      <c r="T650"/>
    </row>
    <row r="651" spans="1:20" x14ac:dyDescent="0.25">
      <c r="A651" s="11"/>
      <c r="B651" s="1"/>
      <c r="C651" s="13"/>
      <c r="D651" s="23"/>
      <c r="E651" s="23"/>
      <c r="F651" s="14" t="str">
        <f>LEFT(Table34[[#This Row],[Account Description ]],5)</f>
        <v/>
      </c>
      <c r="G651" s="1"/>
      <c r="H651" s="1"/>
      <c r="I651" s="20"/>
      <c r="J651" s="1"/>
      <c r="K651" s="16"/>
      <c r="L651" s="16"/>
      <c r="M651" s="17">
        <f>Table34[[#This Row],[Debet]]</f>
        <v>0</v>
      </c>
      <c r="T651"/>
    </row>
    <row r="652" spans="1:20" x14ac:dyDescent="0.25">
      <c r="A652" s="11"/>
      <c r="B652" s="1"/>
      <c r="C652" s="13"/>
      <c r="D652" s="23"/>
      <c r="E652" s="23"/>
      <c r="F652" s="14" t="str">
        <f>LEFT(Table34[[#This Row],[Account Description ]],5)</f>
        <v/>
      </c>
      <c r="G652" s="1"/>
      <c r="H652" s="1"/>
      <c r="I652" s="20"/>
      <c r="J652" s="1"/>
      <c r="K652" s="16"/>
      <c r="L652" s="16"/>
      <c r="M652" s="17">
        <f>Table34[[#This Row],[Debet]]</f>
        <v>0</v>
      </c>
      <c r="T652"/>
    </row>
    <row r="653" spans="1:20" x14ac:dyDescent="0.25">
      <c r="A653" s="11"/>
      <c r="B653" s="1"/>
      <c r="C653" s="13"/>
      <c r="D653" s="23"/>
      <c r="E653" s="23"/>
      <c r="F653" s="14" t="str">
        <f>LEFT(Table34[[#This Row],[Account Description ]],5)</f>
        <v/>
      </c>
      <c r="G653" s="1"/>
      <c r="H653" s="1"/>
      <c r="I653" s="20"/>
      <c r="J653" s="1"/>
      <c r="K653" s="16"/>
      <c r="L653" s="16"/>
      <c r="M653" s="17">
        <f>Table34[[#This Row],[Debet]]</f>
        <v>0</v>
      </c>
      <c r="T653"/>
    </row>
    <row r="654" spans="1:20" x14ac:dyDescent="0.25">
      <c r="A654" s="11"/>
      <c r="B654" s="1"/>
      <c r="C654" s="13"/>
      <c r="D654" s="23"/>
      <c r="E654" s="23"/>
      <c r="F654" s="14" t="str">
        <f>LEFT(Table34[[#This Row],[Account Description ]],5)</f>
        <v/>
      </c>
      <c r="G654" s="1"/>
      <c r="H654" s="1"/>
      <c r="I654" s="20"/>
      <c r="J654" s="1"/>
      <c r="K654" s="16"/>
      <c r="L654" s="16"/>
      <c r="M654" s="17">
        <f>Table34[[#This Row],[Debet]]</f>
        <v>0</v>
      </c>
      <c r="T654"/>
    </row>
    <row r="655" spans="1:20" x14ac:dyDescent="0.25">
      <c r="A655" s="11"/>
      <c r="B655" s="1"/>
      <c r="C655" s="13"/>
      <c r="D655" s="23"/>
      <c r="E655" s="23"/>
      <c r="F655" s="14" t="str">
        <f>LEFT(Table34[[#This Row],[Account Description ]],5)</f>
        <v/>
      </c>
      <c r="G655" s="1"/>
      <c r="H655" s="1"/>
      <c r="I655" s="20"/>
      <c r="J655" s="1"/>
      <c r="K655" s="16"/>
      <c r="L655" s="16"/>
      <c r="M655" s="17">
        <f>Table34[[#This Row],[Debet]]</f>
        <v>0</v>
      </c>
      <c r="T655"/>
    </row>
    <row r="656" spans="1:20" x14ac:dyDescent="0.25">
      <c r="A656" s="11"/>
      <c r="B656" s="1"/>
      <c r="C656" s="13"/>
      <c r="D656" s="23"/>
      <c r="E656" s="23"/>
      <c r="F656" s="14" t="str">
        <f>LEFT(Table34[[#This Row],[Account Description ]],5)</f>
        <v/>
      </c>
      <c r="G656" s="1"/>
      <c r="H656" s="1"/>
      <c r="I656" s="20"/>
      <c r="J656" s="1"/>
      <c r="K656" s="16"/>
      <c r="L656" s="16"/>
      <c r="M656" s="17">
        <f>Table34[[#This Row],[Debet]]</f>
        <v>0</v>
      </c>
      <c r="T656"/>
    </row>
    <row r="657" spans="1:20" x14ac:dyDescent="0.25">
      <c r="A657" s="11"/>
      <c r="B657" s="1"/>
      <c r="C657" s="13"/>
      <c r="D657" s="23"/>
      <c r="E657" s="23"/>
      <c r="F657" s="14" t="str">
        <f>LEFT(Table34[[#This Row],[Account Description ]],5)</f>
        <v/>
      </c>
      <c r="G657" s="1"/>
      <c r="H657" s="1"/>
      <c r="I657" s="20"/>
      <c r="J657" s="1"/>
      <c r="K657" s="16"/>
      <c r="L657" s="16"/>
      <c r="M657" s="17">
        <f>Table34[[#This Row],[Debet]]</f>
        <v>0</v>
      </c>
      <c r="T657"/>
    </row>
    <row r="658" spans="1:20" x14ac:dyDescent="0.25">
      <c r="A658" s="11"/>
      <c r="B658" s="1"/>
      <c r="C658" s="13"/>
      <c r="D658" s="23"/>
      <c r="E658" s="23"/>
      <c r="F658" s="14" t="str">
        <f>LEFT(Table34[[#This Row],[Account Description ]],5)</f>
        <v/>
      </c>
      <c r="G658" s="1"/>
      <c r="H658" s="1"/>
      <c r="I658" s="20"/>
      <c r="J658" s="1"/>
      <c r="K658" s="16"/>
      <c r="L658" s="16"/>
      <c r="M658" s="17">
        <f>Table34[[#This Row],[Debet]]</f>
        <v>0</v>
      </c>
      <c r="T658"/>
    </row>
    <row r="659" spans="1:20" x14ac:dyDescent="0.25">
      <c r="A659" s="11"/>
      <c r="B659" s="1"/>
      <c r="C659" s="13"/>
      <c r="D659" s="23"/>
      <c r="E659" s="23"/>
      <c r="F659" s="14" t="str">
        <f>LEFT(Table34[[#This Row],[Account Description ]],5)</f>
        <v/>
      </c>
      <c r="G659" s="1"/>
      <c r="H659" s="1"/>
      <c r="I659" s="20"/>
      <c r="J659" s="1"/>
      <c r="K659" s="16"/>
      <c r="L659" s="16"/>
      <c r="M659" s="17">
        <f>Table34[[#This Row],[Debet]]</f>
        <v>0</v>
      </c>
      <c r="T659"/>
    </row>
    <row r="660" spans="1:20" x14ac:dyDescent="0.25">
      <c r="A660" s="11"/>
      <c r="B660" s="1"/>
      <c r="C660" s="13"/>
      <c r="D660" s="23"/>
      <c r="E660" s="23"/>
      <c r="F660" s="14" t="str">
        <f>LEFT(Table34[[#This Row],[Account Description ]],5)</f>
        <v/>
      </c>
      <c r="G660" s="1"/>
      <c r="H660" s="1"/>
      <c r="I660" s="20"/>
      <c r="J660" s="1"/>
      <c r="K660" s="16"/>
      <c r="L660" s="16"/>
      <c r="M660" s="17">
        <f>Table34[[#This Row],[Debet]]</f>
        <v>0</v>
      </c>
      <c r="T660"/>
    </row>
    <row r="661" spans="1:20" x14ac:dyDescent="0.25">
      <c r="A661" s="11"/>
      <c r="B661" s="1"/>
      <c r="C661" s="13"/>
      <c r="D661" s="23"/>
      <c r="E661" s="23"/>
      <c r="F661" s="14" t="str">
        <f>LEFT(Table34[[#This Row],[Account Description ]],5)</f>
        <v/>
      </c>
      <c r="G661" s="1"/>
      <c r="H661" s="1"/>
      <c r="I661" s="20"/>
      <c r="J661" s="1"/>
      <c r="K661" s="16"/>
      <c r="L661" s="16"/>
      <c r="M661" s="17">
        <f>Table34[[#This Row],[Debet]]</f>
        <v>0</v>
      </c>
      <c r="T661"/>
    </row>
    <row r="662" spans="1:20" x14ac:dyDescent="0.25">
      <c r="A662" s="11"/>
      <c r="B662" s="1"/>
      <c r="C662" s="13"/>
      <c r="D662" s="23"/>
      <c r="E662" s="23"/>
      <c r="F662" s="14" t="str">
        <f>LEFT(Table34[[#This Row],[Account Description ]],5)</f>
        <v/>
      </c>
      <c r="G662" s="1"/>
      <c r="H662" s="1"/>
      <c r="I662" s="20"/>
      <c r="J662" s="1"/>
      <c r="K662" s="16"/>
      <c r="L662" s="16"/>
      <c r="M662" s="17">
        <f>Table34[[#This Row],[Debet]]</f>
        <v>0</v>
      </c>
      <c r="T662"/>
    </row>
    <row r="663" spans="1:20" x14ac:dyDescent="0.25">
      <c r="A663" s="11"/>
      <c r="B663" s="1"/>
      <c r="C663" s="13"/>
      <c r="D663" s="23"/>
      <c r="E663" s="23"/>
      <c r="F663" s="14" t="str">
        <f>LEFT(Table34[[#This Row],[Account Description ]],5)</f>
        <v/>
      </c>
      <c r="G663" s="1"/>
      <c r="H663" s="1"/>
      <c r="I663" s="20"/>
      <c r="J663" s="1"/>
      <c r="K663" s="16"/>
      <c r="L663" s="16"/>
      <c r="M663" s="17">
        <f>Table34[[#This Row],[Debet]]</f>
        <v>0</v>
      </c>
      <c r="T663"/>
    </row>
    <row r="664" spans="1:20" x14ac:dyDescent="0.25">
      <c r="A664" s="11"/>
      <c r="B664" s="1"/>
      <c r="C664" s="13"/>
      <c r="D664" s="23"/>
      <c r="E664" s="23"/>
      <c r="F664" s="14" t="str">
        <f>LEFT(Table34[[#This Row],[Account Description ]],5)</f>
        <v/>
      </c>
      <c r="G664" s="1"/>
      <c r="H664" s="1"/>
      <c r="I664" s="20"/>
      <c r="J664" s="1"/>
      <c r="K664" s="16"/>
      <c r="L664" s="16"/>
      <c r="M664" s="17">
        <f>Table34[[#This Row],[Debet]]</f>
        <v>0</v>
      </c>
      <c r="T664"/>
    </row>
    <row r="665" spans="1:20" x14ac:dyDescent="0.25">
      <c r="A665" s="11"/>
      <c r="B665" s="1"/>
      <c r="C665" s="13"/>
      <c r="D665" s="23"/>
      <c r="E665" s="23"/>
      <c r="F665" s="14" t="str">
        <f>LEFT(Table34[[#This Row],[Account Description ]],5)</f>
        <v/>
      </c>
      <c r="G665" s="1"/>
      <c r="H665" s="1"/>
      <c r="I665" s="20"/>
      <c r="J665" s="1"/>
      <c r="K665" s="16"/>
      <c r="L665" s="16"/>
      <c r="M665" s="17">
        <f>Table34[[#This Row],[Debet]]</f>
        <v>0</v>
      </c>
      <c r="T665"/>
    </row>
    <row r="666" spans="1:20" x14ac:dyDescent="0.25">
      <c r="A666" s="11"/>
      <c r="B666" s="1"/>
      <c r="C666" s="13"/>
      <c r="D666" s="23"/>
      <c r="E666" s="23"/>
      <c r="F666" s="14" t="str">
        <f>LEFT(Table34[[#This Row],[Account Description ]],5)</f>
        <v/>
      </c>
      <c r="G666" s="1"/>
      <c r="H666" s="1"/>
      <c r="I666" s="20"/>
      <c r="J666" s="1"/>
      <c r="K666" s="16"/>
      <c r="L666" s="16"/>
      <c r="M666" s="17">
        <f>Table34[[#This Row],[Debet]]</f>
        <v>0</v>
      </c>
      <c r="T666"/>
    </row>
    <row r="667" spans="1:20" x14ac:dyDescent="0.25">
      <c r="A667" s="11"/>
      <c r="B667" s="1"/>
      <c r="C667" s="13"/>
      <c r="D667" s="23"/>
      <c r="E667" s="23"/>
      <c r="F667" s="14" t="str">
        <f>LEFT(Table34[[#This Row],[Account Description ]],5)</f>
        <v/>
      </c>
      <c r="G667" s="1"/>
      <c r="H667" s="1"/>
      <c r="I667" s="20"/>
      <c r="J667" s="1"/>
      <c r="K667" s="16"/>
      <c r="L667" s="16"/>
      <c r="M667" s="17">
        <f>Table34[[#This Row],[Debet]]</f>
        <v>0</v>
      </c>
      <c r="O667" s="3" t="s">
        <v>447</v>
      </c>
      <c r="P667" s="3" t="s">
        <v>444</v>
      </c>
      <c r="Q667" s="3">
        <v>61000000</v>
      </c>
      <c r="R667" s="3" t="s">
        <v>445</v>
      </c>
      <c r="S667" s="3">
        <v>1200000</v>
      </c>
      <c r="T667" t="s">
        <v>444</v>
      </c>
    </row>
    <row r="668" spans="1:20" x14ac:dyDescent="0.25">
      <c r="A668" s="11"/>
      <c r="B668" s="1"/>
      <c r="C668" s="13"/>
      <c r="D668" s="23"/>
      <c r="E668" s="23"/>
      <c r="F668" s="14" t="str">
        <f>LEFT(Table34[[#This Row],[Account Description ]],5)</f>
        <v/>
      </c>
      <c r="G668" s="1"/>
      <c r="H668" s="1"/>
      <c r="I668" s="20"/>
      <c r="J668" s="1"/>
      <c r="K668" s="16"/>
      <c r="L668" s="16"/>
      <c r="M668" s="17">
        <f>Table34[[#This Row],[Debet]]</f>
        <v>0</v>
      </c>
      <c r="T668"/>
    </row>
    <row r="669" spans="1:20" x14ac:dyDescent="0.25">
      <c r="A669" s="11"/>
      <c r="B669" s="1"/>
      <c r="C669" s="13"/>
      <c r="D669" s="23"/>
      <c r="E669" s="23"/>
      <c r="F669" s="14" t="str">
        <f>LEFT(Table34[[#This Row],[Account Description ]],5)</f>
        <v/>
      </c>
      <c r="G669" s="1"/>
      <c r="H669" s="1"/>
      <c r="I669" s="20"/>
      <c r="J669" s="1"/>
      <c r="K669" s="16"/>
      <c r="L669" s="16"/>
      <c r="M669" s="17">
        <f>Table34[[#This Row],[Debet]]</f>
        <v>0</v>
      </c>
      <c r="T669"/>
    </row>
    <row r="670" spans="1:20" x14ac:dyDescent="0.25">
      <c r="A670" s="11"/>
      <c r="B670" s="1"/>
      <c r="C670" s="13"/>
      <c r="D670" s="23"/>
      <c r="E670" s="23"/>
      <c r="F670" s="14" t="str">
        <f>LEFT(Table34[[#This Row],[Account Description ]],5)</f>
        <v/>
      </c>
      <c r="G670" s="1"/>
      <c r="H670" s="1"/>
      <c r="I670" s="20"/>
      <c r="J670" s="1"/>
      <c r="K670" s="16"/>
      <c r="L670" s="16"/>
      <c r="M670" s="17">
        <f>Table34[[#This Row],[Debet]]</f>
        <v>0</v>
      </c>
      <c r="T670"/>
    </row>
    <row r="671" spans="1:20" x14ac:dyDescent="0.25">
      <c r="A671" s="11"/>
      <c r="B671" s="1"/>
      <c r="C671" s="13"/>
      <c r="D671" s="23"/>
      <c r="E671" s="23"/>
      <c r="F671" s="14" t="str">
        <f>LEFT(Table34[[#This Row],[Account Description ]],5)</f>
        <v/>
      </c>
      <c r="G671" s="1"/>
      <c r="H671" s="1"/>
      <c r="I671" s="20"/>
      <c r="J671" s="1"/>
      <c r="K671" s="16"/>
      <c r="L671" s="16"/>
      <c r="M671" s="17">
        <f>Table34[[#This Row],[Debet]]</f>
        <v>0</v>
      </c>
      <c r="T671"/>
    </row>
    <row r="672" spans="1:20" x14ac:dyDescent="0.25">
      <c r="A672" s="11"/>
      <c r="B672" s="1"/>
      <c r="C672" s="13"/>
      <c r="D672" s="23"/>
      <c r="E672" s="23"/>
      <c r="F672" s="14" t="str">
        <f>LEFT(Table34[[#This Row],[Account Description ]],5)</f>
        <v/>
      </c>
      <c r="G672" s="1"/>
      <c r="H672" s="1"/>
      <c r="I672" s="20"/>
      <c r="J672" s="1"/>
      <c r="K672" s="16"/>
      <c r="L672" s="16"/>
      <c r="M672" s="17">
        <f>Table34[[#This Row],[Debet]]</f>
        <v>0</v>
      </c>
      <c r="T672"/>
    </row>
    <row r="673" spans="1:20" x14ac:dyDescent="0.25">
      <c r="A673" s="11"/>
      <c r="B673" s="1"/>
      <c r="C673" s="13"/>
      <c r="D673" s="23"/>
      <c r="E673" s="23"/>
      <c r="F673" s="14" t="str">
        <f>LEFT(Table34[[#This Row],[Account Description ]],5)</f>
        <v/>
      </c>
      <c r="G673" s="1"/>
      <c r="H673" s="1"/>
      <c r="I673" s="20"/>
      <c r="J673" s="1"/>
      <c r="K673" s="16"/>
      <c r="L673" s="16"/>
      <c r="M673" s="17">
        <f>Table34[[#This Row],[Debet]]</f>
        <v>0</v>
      </c>
      <c r="T673"/>
    </row>
    <row r="674" spans="1:20" x14ac:dyDescent="0.25">
      <c r="A674" s="11"/>
      <c r="B674" s="1"/>
      <c r="C674" s="13"/>
      <c r="D674" s="23"/>
      <c r="E674" s="23"/>
      <c r="F674" s="14" t="str">
        <f>LEFT(Table34[[#This Row],[Account Description ]],5)</f>
        <v/>
      </c>
      <c r="G674" s="1"/>
      <c r="H674" s="1"/>
      <c r="I674" s="20"/>
      <c r="J674" s="1"/>
      <c r="K674" s="16"/>
      <c r="L674" s="16"/>
      <c r="M674" s="17">
        <f>Table34[[#This Row],[Debet]]</f>
        <v>0</v>
      </c>
      <c r="T674"/>
    </row>
    <row r="675" spans="1:20" x14ac:dyDescent="0.25">
      <c r="A675" s="11"/>
      <c r="B675" s="1"/>
      <c r="C675" s="13"/>
      <c r="D675" s="23"/>
      <c r="E675" s="23"/>
      <c r="F675" s="14" t="str">
        <f>LEFT(Table34[[#This Row],[Account Description ]],5)</f>
        <v/>
      </c>
      <c r="G675" s="1"/>
      <c r="H675" s="1"/>
      <c r="I675" s="20"/>
      <c r="J675" s="1"/>
      <c r="K675" s="16"/>
      <c r="L675" s="16"/>
      <c r="M675" s="17">
        <f>Table34[[#This Row],[Debet]]</f>
        <v>0</v>
      </c>
      <c r="T675"/>
    </row>
    <row r="676" spans="1:20" x14ac:dyDescent="0.25">
      <c r="A676" s="11"/>
      <c r="B676" s="1"/>
      <c r="C676" s="13"/>
      <c r="D676" s="23"/>
      <c r="E676" s="23"/>
      <c r="F676" s="14" t="str">
        <f>LEFT(Table34[[#This Row],[Account Description ]],5)</f>
        <v/>
      </c>
      <c r="G676" s="1"/>
      <c r="H676" s="1"/>
      <c r="I676" s="20"/>
      <c r="J676" s="1"/>
      <c r="K676" s="16"/>
      <c r="L676" s="16"/>
      <c r="M676" s="17">
        <f>Table34[[#This Row],[Debet]]</f>
        <v>0</v>
      </c>
      <c r="T676"/>
    </row>
    <row r="677" spans="1:20" x14ac:dyDescent="0.25">
      <c r="A677" s="11"/>
      <c r="B677" s="1"/>
      <c r="C677" s="13"/>
      <c r="D677" s="23"/>
      <c r="E677" s="23"/>
      <c r="F677" s="14" t="str">
        <f>LEFT(Table34[[#This Row],[Account Description ]],5)</f>
        <v/>
      </c>
      <c r="G677" s="1"/>
      <c r="H677" s="1"/>
      <c r="I677" s="20"/>
      <c r="J677" s="1"/>
      <c r="K677" s="16"/>
      <c r="L677" s="16"/>
      <c r="M677" s="17">
        <f>Table34[[#This Row],[Debet]]</f>
        <v>0</v>
      </c>
      <c r="T677"/>
    </row>
    <row r="678" spans="1:20" x14ac:dyDescent="0.25">
      <c r="A678" s="11"/>
      <c r="B678" s="1"/>
      <c r="C678" s="13"/>
      <c r="D678" s="23"/>
      <c r="E678" s="23"/>
      <c r="F678" s="14" t="str">
        <f>LEFT(Table34[[#This Row],[Account Description ]],5)</f>
        <v/>
      </c>
      <c r="G678" s="1"/>
      <c r="H678" s="1"/>
      <c r="I678" s="20"/>
      <c r="J678" s="1"/>
      <c r="K678" s="16"/>
      <c r="L678" s="16"/>
      <c r="M678" s="17">
        <f>Table34[[#This Row],[Debet]]</f>
        <v>0</v>
      </c>
      <c r="T678"/>
    </row>
    <row r="679" spans="1:20" x14ac:dyDescent="0.25">
      <c r="A679" s="11"/>
      <c r="B679" s="1"/>
      <c r="C679" s="13"/>
      <c r="D679" s="23"/>
      <c r="E679" s="23"/>
      <c r="F679" s="14" t="str">
        <f>LEFT(Table34[[#This Row],[Account Description ]],5)</f>
        <v/>
      </c>
      <c r="G679" s="1"/>
      <c r="H679" s="1"/>
      <c r="I679" s="20"/>
      <c r="J679" s="1"/>
      <c r="K679" s="16"/>
      <c r="L679" s="16"/>
      <c r="M679" s="17">
        <f>Table34[[#This Row],[Debet]]</f>
        <v>0</v>
      </c>
      <c r="T679"/>
    </row>
    <row r="680" spans="1:20" x14ac:dyDescent="0.25">
      <c r="A680" s="11"/>
      <c r="B680" s="1"/>
      <c r="C680" s="13"/>
      <c r="D680" s="23"/>
      <c r="E680" s="23"/>
      <c r="F680" s="14" t="str">
        <f>LEFT(Table34[[#This Row],[Account Description ]],5)</f>
        <v/>
      </c>
      <c r="G680" s="1"/>
      <c r="H680" s="1"/>
      <c r="I680" s="20"/>
      <c r="J680" s="1"/>
      <c r="K680" s="16"/>
      <c r="L680" s="16"/>
      <c r="M680" s="17">
        <f>Table34[[#This Row],[Debet]]</f>
        <v>0</v>
      </c>
      <c r="T680"/>
    </row>
    <row r="681" spans="1:20" x14ac:dyDescent="0.25">
      <c r="A681" s="11"/>
      <c r="B681" s="1"/>
      <c r="C681" s="13"/>
      <c r="D681" s="23"/>
      <c r="E681" s="23"/>
      <c r="F681" s="14" t="str">
        <f>LEFT(Table34[[#This Row],[Account Description ]],5)</f>
        <v/>
      </c>
      <c r="G681" s="1"/>
      <c r="H681" s="1"/>
      <c r="I681" s="20"/>
      <c r="J681" s="1"/>
      <c r="K681" s="16"/>
      <c r="L681" s="16"/>
      <c r="M681" s="17">
        <f>Table34[[#This Row],[Debet]]</f>
        <v>0</v>
      </c>
      <c r="T681"/>
    </row>
    <row r="682" spans="1:20" x14ac:dyDescent="0.25">
      <c r="A682" s="11"/>
      <c r="B682" s="1"/>
      <c r="C682" s="13"/>
      <c r="D682" s="23"/>
      <c r="E682" s="23"/>
      <c r="F682" s="14" t="str">
        <f>LEFT(Table34[[#This Row],[Account Description ]],5)</f>
        <v/>
      </c>
      <c r="G682" s="1"/>
      <c r="H682" s="1"/>
      <c r="I682" s="20"/>
      <c r="J682" s="1"/>
      <c r="K682" s="16"/>
      <c r="L682" s="16"/>
      <c r="M682" s="17">
        <f>Table34[[#This Row],[Debet]]</f>
        <v>0</v>
      </c>
      <c r="T682"/>
    </row>
    <row r="683" spans="1:20" x14ac:dyDescent="0.25">
      <c r="A683" s="11"/>
      <c r="B683" s="1"/>
      <c r="C683" s="13"/>
      <c r="D683" s="23"/>
      <c r="E683" s="23"/>
      <c r="F683" s="14" t="str">
        <f>LEFT(Table34[[#This Row],[Account Description ]],5)</f>
        <v/>
      </c>
      <c r="G683" s="1"/>
      <c r="H683" s="1"/>
      <c r="I683" s="20"/>
      <c r="J683" s="1"/>
      <c r="K683" s="16"/>
      <c r="L683" s="16"/>
      <c r="M683" s="17">
        <f>Table34[[#This Row],[Debet]]</f>
        <v>0</v>
      </c>
      <c r="T683"/>
    </row>
    <row r="684" spans="1:20" x14ac:dyDescent="0.25">
      <c r="A684" s="11"/>
      <c r="B684" s="1"/>
      <c r="C684" s="13"/>
      <c r="D684" s="23"/>
      <c r="E684" s="23"/>
      <c r="F684" s="14" t="str">
        <f>LEFT(Table34[[#This Row],[Account Description ]],5)</f>
        <v/>
      </c>
      <c r="G684" s="1"/>
      <c r="H684" s="1"/>
      <c r="I684" s="20"/>
      <c r="J684" s="1"/>
      <c r="K684" s="16"/>
      <c r="L684" s="16"/>
      <c r="M684" s="17">
        <f>Table34[[#This Row],[Debet]]</f>
        <v>0</v>
      </c>
      <c r="T684"/>
    </row>
    <row r="685" spans="1:20" x14ac:dyDescent="0.25">
      <c r="A685" s="11"/>
      <c r="B685" s="1"/>
      <c r="C685" s="13"/>
      <c r="D685" s="23"/>
      <c r="E685" s="23"/>
      <c r="F685" s="14" t="str">
        <f>LEFT(Table34[[#This Row],[Account Description ]],5)</f>
        <v/>
      </c>
      <c r="G685" s="1"/>
      <c r="H685" s="1"/>
      <c r="I685" s="20"/>
      <c r="J685" s="1"/>
      <c r="K685" s="16"/>
      <c r="L685" s="16"/>
      <c r="M685" s="17">
        <f>Table34[[#This Row],[Debet]]</f>
        <v>0</v>
      </c>
      <c r="T685"/>
    </row>
    <row r="686" spans="1:20" x14ac:dyDescent="0.25">
      <c r="A686" s="11"/>
      <c r="B686" s="1"/>
      <c r="C686" s="13"/>
      <c r="D686" s="23"/>
      <c r="E686" s="23"/>
      <c r="F686" s="14" t="str">
        <f>LEFT(Table34[[#This Row],[Account Description ]],5)</f>
        <v/>
      </c>
      <c r="G686" s="1"/>
      <c r="H686" s="1"/>
      <c r="I686" s="20"/>
      <c r="J686" s="1"/>
      <c r="K686" s="16"/>
      <c r="L686" s="16"/>
      <c r="M686" s="17">
        <f>Table34[[#This Row],[Debet]]</f>
        <v>0</v>
      </c>
      <c r="T686"/>
    </row>
    <row r="687" spans="1:20" x14ac:dyDescent="0.25">
      <c r="A687" s="11"/>
      <c r="B687" s="1"/>
      <c r="C687" s="13"/>
      <c r="D687" s="23"/>
      <c r="E687" s="23"/>
      <c r="F687" s="14" t="str">
        <f>LEFT(Table34[[#This Row],[Account Description ]],5)</f>
        <v/>
      </c>
      <c r="G687" s="1"/>
      <c r="H687" s="1"/>
      <c r="I687" s="20"/>
      <c r="J687" s="1"/>
      <c r="K687" s="16"/>
      <c r="L687" s="16"/>
      <c r="M687" s="17">
        <f>Table34[[#This Row],[Debet]]</f>
        <v>0</v>
      </c>
      <c r="T687"/>
    </row>
    <row r="688" spans="1:20" x14ac:dyDescent="0.25">
      <c r="A688" s="11"/>
      <c r="B688" s="1"/>
      <c r="C688" s="13"/>
      <c r="D688" s="23"/>
      <c r="E688" s="23"/>
      <c r="F688" s="14" t="str">
        <f>LEFT(Table34[[#This Row],[Account Description ]],5)</f>
        <v/>
      </c>
      <c r="G688" s="1"/>
      <c r="H688" s="1"/>
      <c r="I688" s="20"/>
      <c r="J688" s="1"/>
      <c r="K688" s="16"/>
      <c r="L688" s="16"/>
      <c r="M688" s="17">
        <f>Table34[[#This Row],[Debet]]</f>
        <v>0</v>
      </c>
      <c r="T688"/>
    </row>
    <row r="689" spans="1:20" x14ac:dyDescent="0.25">
      <c r="A689" s="11"/>
      <c r="B689" s="1"/>
      <c r="C689" s="13"/>
      <c r="D689" s="23"/>
      <c r="E689" s="23"/>
      <c r="F689" s="14" t="str">
        <f>LEFT(Table34[[#This Row],[Account Description ]],5)</f>
        <v/>
      </c>
      <c r="G689" s="1"/>
      <c r="H689" s="1"/>
      <c r="I689" s="20"/>
      <c r="J689" s="1"/>
      <c r="K689" s="16"/>
      <c r="L689" s="16"/>
      <c r="M689" s="17">
        <f>Table34[[#This Row],[Debet]]</f>
        <v>0</v>
      </c>
      <c r="T689"/>
    </row>
    <row r="690" spans="1:20" x14ac:dyDescent="0.25">
      <c r="A690" s="11"/>
      <c r="B690" s="1"/>
      <c r="C690" s="13"/>
      <c r="D690" s="23"/>
      <c r="E690" s="23"/>
      <c r="F690" s="14" t="str">
        <f>LEFT(Table34[[#This Row],[Account Description ]],5)</f>
        <v/>
      </c>
      <c r="G690" s="1"/>
      <c r="H690" s="1"/>
      <c r="I690" s="20"/>
      <c r="J690" s="1"/>
      <c r="K690" s="16"/>
      <c r="L690" s="16"/>
      <c r="M690" s="17">
        <f>Table34[[#This Row],[Debet]]</f>
        <v>0</v>
      </c>
      <c r="T690"/>
    </row>
    <row r="691" spans="1:20" x14ac:dyDescent="0.25">
      <c r="A691" s="11"/>
      <c r="B691" s="1"/>
      <c r="C691" s="13"/>
      <c r="D691" s="23"/>
      <c r="E691" s="23"/>
      <c r="F691" s="14" t="str">
        <f>LEFT(Table34[[#This Row],[Account Description ]],5)</f>
        <v/>
      </c>
      <c r="G691" s="1"/>
      <c r="H691" s="1"/>
      <c r="I691" s="20"/>
      <c r="J691" s="1"/>
      <c r="K691" s="16"/>
      <c r="L691" s="16"/>
      <c r="M691" s="17">
        <f>Table34[[#This Row],[Debet]]</f>
        <v>0</v>
      </c>
      <c r="T691"/>
    </row>
    <row r="692" spans="1:20" x14ac:dyDescent="0.25">
      <c r="A692" s="11"/>
      <c r="B692" s="1"/>
      <c r="C692" s="13"/>
      <c r="D692" s="23"/>
      <c r="E692" s="23"/>
      <c r="F692" s="14" t="str">
        <f>LEFT(Table34[[#This Row],[Account Description ]],5)</f>
        <v/>
      </c>
      <c r="G692" s="1"/>
      <c r="H692" s="1"/>
      <c r="I692" s="20"/>
      <c r="J692" s="1"/>
      <c r="K692" s="16"/>
      <c r="L692" s="16"/>
      <c r="M692" s="17">
        <f>Table34[[#This Row],[Debet]]</f>
        <v>0</v>
      </c>
      <c r="T692"/>
    </row>
    <row r="693" spans="1:20" x14ac:dyDescent="0.25">
      <c r="A693" s="11"/>
      <c r="B693" s="1"/>
      <c r="C693" s="13"/>
      <c r="D693" s="23"/>
      <c r="E693" s="23"/>
      <c r="F693" s="14" t="str">
        <f>LEFT(Table34[[#This Row],[Account Description ]],5)</f>
        <v/>
      </c>
      <c r="G693" s="1"/>
      <c r="H693" s="1"/>
      <c r="I693" s="20"/>
      <c r="J693" s="1"/>
      <c r="K693" s="16"/>
      <c r="L693" s="16"/>
      <c r="M693" s="17">
        <f>Table34[[#This Row],[Debet]]</f>
        <v>0</v>
      </c>
      <c r="O693" s="3" t="s">
        <v>452</v>
      </c>
      <c r="P693" s="3" t="s">
        <v>445</v>
      </c>
      <c r="T693"/>
    </row>
    <row r="694" spans="1:20" x14ac:dyDescent="0.25">
      <c r="A694" s="11"/>
      <c r="B694" s="1"/>
      <c r="C694" s="13"/>
      <c r="D694" s="23"/>
      <c r="E694" s="23"/>
      <c r="F694" s="14" t="str">
        <f>LEFT(Table34[[#This Row],[Account Description ]],5)</f>
        <v/>
      </c>
      <c r="G694" s="1"/>
      <c r="H694" s="1"/>
      <c r="I694" s="20"/>
      <c r="J694" s="1"/>
      <c r="K694" s="16"/>
      <c r="L694" s="16"/>
      <c r="M694" s="17">
        <f>Table34[[#This Row],[Debet]]</f>
        <v>0</v>
      </c>
      <c r="T694"/>
    </row>
    <row r="695" spans="1:20" x14ac:dyDescent="0.25">
      <c r="A695" s="11"/>
      <c r="B695" s="1"/>
      <c r="C695" s="13"/>
      <c r="D695" s="23"/>
      <c r="E695" s="23"/>
      <c r="F695" s="14" t="str">
        <f>LEFT(Table34[[#This Row],[Account Description ]],5)</f>
        <v/>
      </c>
      <c r="G695" s="1"/>
      <c r="H695" s="1"/>
      <c r="I695" s="20"/>
      <c r="J695" s="1"/>
      <c r="K695" s="16"/>
      <c r="L695" s="16"/>
      <c r="M695" s="17">
        <f>Table34[[#This Row],[Debet]]</f>
        <v>0</v>
      </c>
      <c r="T695"/>
    </row>
    <row r="696" spans="1:20" x14ac:dyDescent="0.25">
      <c r="A696" s="11"/>
      <c r="B696" s="1"/>
      <c r="C696" s="13"/>
      <c r="D696" s="23"/>
      <c r="E696" s="23"/>
      <c r="F696" s="14" t="str">
        <f>LEFT(Table34[[#This Row],[Account Description ]],5)</f>
        <v/>
      </c>
      <c r="G696" s="1"/>
      <c r="H696" s="1"/>
      <c r="I696" s="20"/>
      <c r="J696" s="1"/>
      <c r="K696" s="16"/>
      <c r="L696" s="16"/>
      <c r="M696" s="17">
        <f>Table34[[#This Row],[Debet]]</f>
        <v>0</v>
      </c>
      <c r="T696"/>
    </row>
    <row r="697" spans="1:20" x14ac:dyDescent="0.25">
      <c r="A697" s="11"/>
      <c r="B697" s="1"/>
      <c r="C697" s="13"/>
      <c r="D697" s="23"/>
      <c r="E697" s="23"/>
      <c r="F697" s="14" t="str">
        <f>LEFT(Table34[[#This Row],[Account Description ]],5)</f>
        <v/>
      </c>
      <c r="G697" s="1"/>
      <c r="H697" s="1"/>
      <c r="I697" s="20"/>
      <c r="J697" s="1"/>
      <c r="K697" s="16"/>
      <c r="L697" s="16"/>
      <c r="M697" s="17">
        <f>Table34[[#This Row],[Debet]]</f>
        <v>0</v>
      </c>
      <c r="T697"/>
    </row>
    <row r="698" spans="1:20" x14ac:dyDescent="0.25">
      <c r="A698" s="11"/>
      <c r="B698" s="1"/>
      <c r="C698" s="13"/>
      <c r="D698" s="23"/>
      <c r="E698" s="23"/>
      <c r="F698" s="14" t="str">
        <f>LEFT(Table34[[#This Row],[Account Description ]],5)</f>
        <v/>
      </c>
      <c r="G698" s="1"/>
      <c r="H698" s="1"/>
      <c r="I698" s="20"/>
      <c r="J698" s="1"/>
      <c r="K698" s="16"/>
      <c r="L698" s="16"/>
      <c r="M698" s="17">
        <f>Table34[[#This Row],[Debet]]</f>
        <v>0</v>
      </c>
      <c r="T698"/>
    </row>
    <row r="699" spans="1:20" x14ac:dyDescent="0.25">
      <c r="A699" s="11"/>
      <c r="B699" s="1"/>
      <c r="C699" s="13"/>
      <c r="D699" s="23"/>
      <c r="E699" s="23"/>
      <c r="F699" s="14" t="str">
        <f>LEFT(Table34[[#This Row],[Account Description ]],5)</f>
        <v/>
      </c>
      <c r="G699" s="1"/>
      <c r="H699" s="1"/>
      <c r="I699" s="20"/>
      <c r="J699" s="1"/>
      <c r="K699" s="16"/>
      <c r="L699" s="16"/>
      <c r="M699" s="17">
        <f>Table34[[#This Row],[Debet]]</f>
        <v>0</v>
      </c>
      <c r="T699"/>
    </row>
    <row r="700" spans="1:20" x14ac:dyDescent="0.25">
      <c r="A700" s="11"/>
      <c r="B700" s="1"/>
      <c r="C700" s="13"/>
      <c r="D700" s="23"/>
      <c r="E700" s="23"/>
      <c r="F700" s="14" t="str">
        <f>LEFT(Table34[[#This Row],[Account Description ]],5)</f>
        <v/>
      </c>
      <c r="G700" s="1"/>
      <c r="H700" s="1"/>
      <c r="I700" s="20"/>
      <c r="J700" s="1"/>
      <c r="K700" s="16"/>
      <c r="L700" s="16"/>
      <c r="M700" s="17">
        <f>Table34[[#This Row],[Debet]]</f>
        <v>0</v>
      </c>
      <c r="T700"/>
    </row>
    <row r="701" spans="1:20" x14ac:dyDescent="0.25">
      <c r="A701" s="11"/>
      <c r="B701" s="1"/>
      <c r="C701" s="13"/>
      <c r="D701" s="23"/>
      <c r="E701" s="23"/>
      <c r="F701" s="14" t="str">
        <f>LEFT(Table34[[#This Row],[Account Description ]],5)</f>
        <v/>
      </c>
      <c r="G701" s="1"/>
      <c r="H701" s="1"/>
      <c r="I701" s="20"/>
      <c r="J701" s="1"/>
      <c r="K701" s="16"/>
      <c r="L701" s="16"/>
      <c r="M701" s="17">
        <f>Table34[[#This Row],[Debet]]</f>
        <v>0</v>
      </c>
      <c r="T701"/>
    </row>
    <row r="702" spans="1:20" x14ac:dyDescent="0.25">
      <c r="A702" s="11"/>
      <c r="B702" s="1"/>
      <c r="C702" s="13"/>
      <c r="D702" s="23"/>
      <c r="E702" s="23"/>
      <c r="F702" s="14" t="str">
        <f>LEFT(Table34[[#This Row],[Account Description ]],5)</f>
        <v/>
      </c>
      <c r="G702" s="1"/>
      <c r="H702" s="1"/>
      <c r="I702" s="20"/>
      <c r="J702" s="1"/>
      <c r="K702" s="16"/>
      <c r="L702" s="16"/>
      <c r="M702" s="17">
        <f>Table34[[#This Row],[Debet]]</f>
        <v>0</v>
      </c>
      <c r="T702"/>
    </row>
    <row r="703" spans="1:20" x14ac:dyDescent="0.25">
      <c r="A703" s="11"/>
      <c r="B703" s="1"/>
      <c r="C703" s="13"/>
      <c r="D703" s="23"/>
      <c r="E703" s="23"/>
      <c r="F703" s="14" t="str">
        <f>LEFT(Table34[[#This Row],[Account Description ]],5)</f>
        <v/>
      </c>
      <c r="G703" s="1"/>
      <c r="H703" s="1"/>
      <c r="I703" s="20"/>
      <c r="J703" s="1"/>
      <c r="K703" s="16"/>
      <c r="L703" s="16"/>
      <c r="M703" s="17">
        <f>Table34[[#This Row],[Debet]]</f>
        <v>0</v>
      </c>
      <c r="O703" s="3" t="s">
        <v>452</v>
      </c>
      <c r="P703" s="3" t="s">
        <v>442</v>
      </c>
      <c r="T703"/>
    </row>
    <row r="704" spans="1:20" x14ac:dyDescent="0.25">
      <c r="A704" s="11"/>
      <c r="B704" s="1"/>
      <c r="C704" s="13"/>
      <c r="D704" s="23"/>
      <c r="E704" s="23"/>
      <c r="F704" s="14" t="str">
        <f>LEFT(Table34[[#This Row],[Account Description ]],5)</f>
        <v/>
      </c>
      <c r="G704" s="1"/>
      <c r="H704" s="1"/>
      <c r="I704" s="20"/>
      <c r="J704" s="1"/>
      <c r="K704" s="16"/>
      <c r="L704" s="16"/>
      <c r="M704" s="17">
        <f>Table34[[#This Row],[Debet]]</f>
        <v>0</v>
      </c>
      <c r="T704"/>
    </row>
    <row r="705" spans="1:20" x14ac:dyDescent="0.25">
      <c r="A705" s="11"/>
      <c r="B705" s="1"/>
      <c r="C705" s="13"/>
      <c r="D705" s="23"/>
      <c r="E705" s="23"/>
      <c r="F705" s="14" t="str">
        <f>LEFT(Table34[[#This Row],[Account Description ]],5)</f>
        <v/>
      </c>
      <c r="G705" s="1"/>
      <c r="H705" s="1"/>
      <c r="I705" s="20"/>
      <c r="J705" s="1"/>
      <c r="K705" s="16"/>
      <c r="L705" s="16"/>
      <c r="M705" s="17">
        <f>Table34[[#This Row],[Debet]]</f>
        <v>0</v>
      </c>
      <c r="T705"/>
    </row>
    <row r="706" spans="1:20" x14ac:dyDescent="0.25">
      <c r="A706" s="11"/>
      <c r="B706" s="1"/>
      <c r="C706" s="13"/>
      <c r="D706" s="23"/>
      <c r="E706" s="23"/>
      <c r="F706" s="14" t="str">
        <f>LEFT(Table34[[#This Row],[Account Description ]],5)</f>
        <v/>
      </c>
      <c r="G706" s="1"/>
      <c r="H706" s="1"/>
      <c r="I706" s="20"/>
      <c r="J706" s="1"/>
      <c r="K706" s="16"/>
      <c r="L706" s="16"/>
      <c r="M706" s="17">
        <f>Table34[[#This Row],[Debet]]</f>
        <v>0</v>
      </c>
      <c r="T706"/>
    </row>
    <row r="707" spans="1:20" x14ac:dyDescent="0.25">
      <c r="A707" s="11"/>
      <c r="B707" s="1"/>
      <c r="C707" s="13"/>
      <c r="D707" s="23"/>
      <c r="E707" s="23"/>
      <c r="F707" s="14" t="str">
        <f>LEFT(Table34[[#This Row],[Account Description ]],5)</f>
        <v/>
      </c>
      <c r="G707" s="1"/>
      <c r="H707" s="1"/>
      <c r="I707" s="20"/>
      <c r="J707" s="1"/>
      <c r="K707" s="16"/>
      <c r="L707" s="16"/>
      <c r="M707" s="17">
        <f>Table34[[#This Row],[Debet]]</f>
        <v>0</v>
      </c>
      <c r="T707"/>
    </row>
    <row r="708" spans="1:20" x14ac:dyDescent="0.25">
      <c r="A708" s="11"/>
      <c r="B708" s="1"/>
      <c r="C708" s="13"/>
      <c r="D708" s="23"/>
      <c r="E708" s="23"/>
      <c r="F708" s="14" t="str">
        <f>LEFT(Table34[[#This Row],[Account Description ]],5)</f>
        <v/>
      </c>
      <c r="G708" s="1"/>
      <c r="H708" s="1"/>
      <c r="I708" s="20"/>
      <c r="J708" s="1"/>
      <c r="K708" s="16"/>
      <c r="L708" s="16"/>
      <c r="M708" s="17">
        <f>Table34[[#This Row],[Debet]]</f>
        <v>0</v>
      </c>
      <c r="T708"/>
    </row>
    <row r="709" spans="1:20" x14ac:dyDescent="0.25">
      <c r="A709" s="11"/>
      <c r="B709" s="1"/>
      <c r="C709" s="13"/>
      <c r="D709" s="23"/>
      <c r="E709" s="23"/>
      <c r="F709" s="14" t="str">
        <f>LEFT(Table34[[#This Row],[Account Description ]],5)</f>
        <v/>
      </c>
      <c r="G709" s="1"/>
      <c r="H709" s="1"/>
      <c r="I709" s="20"/>
      <c r="J709" s="1"/>
      <c r="K709" s="16"/>
      <c r="L709" s="16"/>
      <c r="M709" s="17">
        <f>Table34[[#This Row],[Debet]]</f>
        <v>0</v>
      </c>
      <c r="T709"/>
    </row>
    <row r="710" spans="1:20" x14ac:dyDescent="0.25">
      <c r="A710" s="11"/>
      <c r="B710" s="1"/>
      <c r="C710" s="13"/>
      <c r="D710" s="23"/>
      <c r="E710" s="23"/>
      <c r="F710" s="14" t="str">
        <f>LEFT(Table34[[#This Row],[Account Description ]],5)</f>
        <v/>
      </c>
      <c r="G710" s="1"/>
      <c r="H710" s="1"/>
      <c r="I710" s="20"/>
      <c r="J710" s="1"/>
      <c r="K710" s="16"/>
      <c r="L710" s="16"/>
      <c r="M710" s="17">
        <f>Table34[[#This Row],[Debet]]</f>
        <v>0</v>
      </c>
      <c r="T710"/>
    </row>
    <row r="711" spans="1:20" x14ac:dyDescent="0.25">
      <c r="A711" s="11"/>
      <c r="B711" s="1"/>
      <c r="C711" s="13"/>
      <c r="D711" s="23"/>
      <c r="E711" s="23"/>
      <c r="F711" s="14" t="str">
        <f>LEFT(Table34[[#This Row],[Account Description ]],5)</f>
        <v/>
      </c>
      <c r="G711" s="1"/>
      <c r="H711" s="1"/>
      <c r="I711" s="20"/>
      <c r="J711" s="1"/>
      <c r="K711" s="16"/>
      <c r="L711" s="16"/>
      <c r="M711" s="17">
        <f>Table34[[#This Row],[Debet]]</f>
        <v>0</v>
      </c>
      <c r="T711"/>
    </row>
    <row r="712" spans="1:20" x14ac:dyDescent="0.25">
      <c r="A712" s="11"/>
      <c r="B712" s="1"/>
      <c r="C712" s="13"/>
      <c r="D712" s="23"/>
      <c r="E712" s="23"/>
      <c r="F712" s="14" t="str">
        <f>LEFT(Table34[[#This Row],[Account Description ]],5)</f>
        <v/>
      </c>
      <c r="G712" s="1"/>
      <c r="H712" s="1"/>
      <c r="I712" s="20"/>
      <c r="J712" s="1"/>
      <c r="K712" s="16"/>
      <c r="L712" s="16"/>
      <c r="M712" s="17">
        <f>Table34[[#This Row],[Debet]]</f>
        <v>0</v>
      </c>
      <c r="T712"/>
    </row>
    <row r="713" spans="1:20" x14ac:dyDescent="0.25">
      <c r="A713" s="11"/>
      <c r="B713" s="1"/>
      <c r="C713" s="13"/>
      <c r="D713" s="23"/>
      <c r="E713" s="23"/>
      <c r="F713" s="14" t="str">
        <f>LEFT(Table34[[#This Row],[Account Description ]],5)</f>
        <v/>
      </c>
      <c r="G713" s="1"/>
      <c r="H713" s="1"/>
      <c r="I713" s="20"/>
      <c r="J713" s="1"/>
      <c r="K713" s="16"/>
      <c r="L713" s="16"/>
      <c r="M713" s="17">
        <f>Table34[[#This Row],[Debet]]</f>
        <v>0</v>
      </c>
      <c r="T713"/>
    </row>
    <row r="714" spans="1:20" x14ac:dyDescent="0.25">
      <c r="A714" s="11"/>
      <c r="B714" s="1"/>
      <c r="C714" s="13"/>
      <c r="D714" s="23"/>
      <c r="E714" s="23"/>
      <c r="F714" s="14" t="str">
        <f>LEFT(Table34[[#This Row],[Account Description ]],5)</f>
        <v/>
      </c>
      <c r="G714" s="1"/>
      <c r="H714" s="1"/>
      <c r="I714" s="20"/>
      <c r="J714" s="1"/>
      <c r="K714" s="16"/>
      <c r="L714" s="16"/>
      <c r="M714" s="17">
        <f>Table34[[#This Row],[Debet]]</f>
        <v>0</v>
      </c>
      <c r="T714"/>
    </row>
    <row r="715" spans="1:20" x14ac:dyDescent="0.25">
      <c r="A715" s="11"/>
      <c r="B715" s="1"/>
      <c r="C715" s="13"/>
      <c r="D715" s="23"/>
      <c r="E715" s="23"/>
      <c r="F715" s="14" t="str">
        <f>LEFT(Table34[[#This Row],[Account Description ]],5)</f>
        <v/>
      </c>
      <c r="G715" s="1"/>
      <c r="H715" s="1"/>
      <c r="I715" s="20"/>
      <c r="J715" s="1"/>
      <c r="K715" s="16"/>
      <c r="L715" s="16"/>
      <c r="M715" s="17">
        <f>Table34[[#This Row],[Debet]]</f>
        <v>0</v>
      </c>
      <c r="T715"/>
    </row>
    <row r="716" spans="1:20" x14ac:dyDescent="0.25">
      <c r="A716" s="11"/>
      <c r="B716" s="1"/>
      <c r="C716" s="13"/>
      <c r="D716" s="23"/>
      <c r="E716" s="23"/>
      <c r="F716" s="14" t="str">
        <f>LEFT(Table34[[#This Row],[Account Description ]],5)</f>
        <v/>
      </c>
      <c r="G716" s="1"/>
      <c r="H716" s="1"/>
      <c r="I716" s="20"/>
      <c r="J716" s="1"/>
      <c r="K716" s="16"/>
      <c r="L716" s="16"/>
      <c r="M716" s="17">
        <f>Table34[[#This Row],[Debet]]</f>
        <v>0</v>
      </c>
      <c r="T716"/>
    </row>
    <row r="717" spans="1:20" x14ac:dyDescent="0.25">
      <c r="A717" s="11"/>
      <c r="B717" s="1"/>
      <c r="C717" s="13"/>
      <c r="D717" s="23"/>
      <c r="E717" s="23"/>
      <c r="F717" s="14" t="str">
        <f>LEFT(Table34[[#This Row],[Account Description ]],5)</f>
        <v/>
      </c>
      <c r="G717" s="1"/>
      <c r="H717" s="1"/>
      <c r="I717" s="20"/>
      <c r="J717" s="1"/>
      <c r="K717" s="16"/>
      <c r="L717" s="16"/>
      <c r="M717" s="17">
        <f>Table34[[#This Row],[Debet]]</f>
        <v>0</v>
      </c>
      <c r="T717"/>
    </row>
    <row r="718" spans="1:20" x14ac:dyDescent="0.25">
      <c r="A718" s="11"/>
      <c r="B718" s="1"/>
      <c r="C718" s="13"/>
      <c r="D718" s="23"/>
      <c r="E718" s="23"/>
      <c r="F718" s="14" t="str">
        <f>LEFT(Table34[[#This Row],[Account Description ]],5)</f>
        <v/>
      </c>
      <c r="G718" s="1"/>
      <c r="H718" s="1"/>
      <c r="I718" s="20"/>
      <c r="J718" s="1"/>
      <c r="K718" s="16"/>
      <c r="L718" s="16"/>
      <c r="M718" s="17">
        <f>Table34[[#This Row],[Debet]]</f>
        <v>0</v>
      </c>
      <c r="T718"/>
    </row>
    <row r="719" spans="1:20" x14ac:dyDescent="0.25">
      <c r="A719" s="11"/>
      <c r="B719" s="1"/>
      <c r="C719" s="13"/>
      <c r="D719" s="23"/>
      <c r="E719" s="23"/>
      <c r="F719" s="14" t="str">
        <f>LEFT(Table34[[#This Row],[Account Description ]],5)</f>
        <v/>
      </c>
      <c r="G719" s="1"/>
      <c r="H719" s="1"/>
      <c r="I719" s="20"/>
      <c r="J719" s="1"/>
      <c r="K719" s="16"/>
      <c r="L719" s="16"/>
      <c r="M719" s="17">
        <f>Table34[[#This Row],[Debet]]</f>
        <v>0</v>
      </c>
      <c r="T719"/>
    </row>
    <row r="720" spans="1:20" x14ac:dyDescent="0.25">
      <c r="A720" s="11"/>
      <c r="B720" s="1"/>
      <c r="C720" s="13"/>
      <c r="D720" s="23"/>
      <c r="E720" s="23"/>
      <c r="F720" s="14" t="str">
        <f>LEFT(Table34[[#This Row],[Account Description ]],5)</f>
        <v/>
      </c>
      <c r="G720" s="1"/>
      <c r="H720" s="1"/>
      <c r="I720" s="20"/>
      <c r="J720" s="1"/>
      <c r="K720" s="16"/>
      <c r="L720" s="16"/>
      <c r="M720" s="17">
        <f>Table34[[#This Row],[Debet]]</f>
        <v>0</v>
      </c>
      <c r="T720"/>
    </row>
    <row r="721" spans="1:20" x14ac:dyDescent="0.25">
      <c r="A721" s="11"/>
      <c r="B721" s="1"/>
      <c r="C721" s="13"/>
      <c r="D721" s="23"/>
      <c r="E721" s="23"/>
      <c r="F721" s="14" t="str">
        <f>LEFT(Table34[[#This Row],[Account Description ]],5)</f>
        <v/>
      </c>
      <c r="G721" s="1"/>
      <c r="H721" s="1"/>
      <c r="I721" s="20"/>
      <c r="J721" s="1"/>
      <c r="K721" s="16"/>
      <c r="L721" s="16"/>
      <c r="M721" s="17">
        <f>Table34[[#This Row],[Debet]]</f>
        <v>0</v>
      </c>
      <c r="O721" s="3" t="s">
        <v>453</v>
      </c>
      <c r="P721" s="3" t="s">
        <v>444</v>
      </c>
      <c r="Q721" s="3">
        <v>5240000</v>
      </c>
      <c r="R721" s="3" t="s">
        <v>442</v>
      </c>
      <c r="S721" s="3">
        <v>1303500</v>
      </c>
      <c r="T721" t="s">
        <v>454</v>
      </c>
    </row>
    <row r="722" spans="1:20" x14ac:dyDescent="0.25">
      <c r="A722" s="11"/>
      <c r="B722" s="1"/>
      <c r="C722" s="13"/>
      <c r="D722" s="23"/>
      <c r="E722" s="23"/>
      <c r="F722" s="14" t="str">
        <f>LEFT(Table34[[#This Row],[Account Description ]],5)</f>
        <v/>
      </c>
      <c r="G722" s="1"/>
      <c r="H722" s="1"/>
      <c r="I722" s="20"/>
      <c r="J722" s="1"/>
      <c r="K722" s="16"/>
      <c r="L722" s="16"/>
      <c r="M722" s="17">
        <f>Table34[[#This Row],[Debet]]</f>
        <v>0</v>
      </c>
      <c r="T722"/>
    </row>
    <row r="723" spans="1:20" x14ac:dyDescent="0.25">
      <c r="A723" s="11"/>
      <c r="B723" s="1"/>
      <c r="C723" s="13"/>
      <c r="D723" s="23"/>
      <c r="E723" s="23"/>
      <c r="F723" s="14" t="str">
        <f>LEFT(Table34[[#This Row],[Account Description ]],5)</f>
        <v/>
      </c>
      <c r="G723" s="1"/>
      <c r="H723" s="1"/>
      <c r="I723" s="20"/>
      <c r="J723" s="1"/>
      <c r="K723" s="16"/>
      <c r="L723" s="16"/>
      <c r="M723" s="17">
        <f>Table34[[#This Row],[Debet]]</f>
        <v>0</v>
      </c>
      <c r="T723"/>
    </row>
    <row r="724" spans="1:20" x14ac:dyDescent="0.25">
      <c r="A724" s="11"/>
      <c r="B724" s="1"/>
      <c r="C724" s="13"/>
      <c r="D724" s="23"/>
      <c r="E724" s="23"/>
      <c r="F724" s="14" t="str">
        <f>LEFT(Table34[[#This Row],[Account Description ]],5)</f>
        <v/>
      </c>
      <c r="G724" s="1"/>
      <c r="H724" s="1"/>
      <c r="I724" s="20"/>
      <c r="J724" s="1"/>
      <c r="K724" s="16"/>
      <c r="L724" s="16"/>
      <c r="M724" s="17">
        <f>Table34[[#This Row],[Debet]]</f>
        <v>0</v>
      </c>
      <c r="T724"/>
    </row>
    <row r="725" spans="1:20" x14ac:dyDescent="0.25">
      <c r="A725" s="11"/>
      <c r="B725" s="1"/>
      <c r="C725" s="13"/>
      <c r="D725" s="23"/>
      <c r="E725" s="23"/>
      <c r="F725" s="14" t="str">
        <f>LEFT(Table34[[#This Row],[Account Description ]],5)</f>
        <v/>
      </c>
      <c r="G725" s="1"/>
      <c r="H725" s="1"/>
      <c r="I725" s="20"/>
      <c r="J725" s="1"/>
      <c r="K725" s="16"/>
      <c r="L725" s="16"/>
      <c r="M725" s="17">
        <f>Table34[[#This Row],[Debet]]</f>
        <v>0</v>
      </c>
      <c r="T725"/>
    </row>
    <row r="726" spans="1:20" x14ac:dyDescent="0.25">
      <c r="A726" s="11"/>
      <c r="B726" s="1"/>
      <c r="C726" s="13"/>
      <c r="D726" s="23"/>
      <c r="E726" s="23"/>
      <c r="F726" s="14" t="str">
        <f>LEFT(Table34[[#This Row],[Account Description ]],5)</f>
        <v/>
      </c>
      <c r="G726" s="1"/>
      <c r="H726" s="1"/>
      <c r="I726" s="20"/>
      <c r="J726" s="1"/>
      <c r="K726" s="16"/>
      <c r="L726" s="16"/>
      <c r="M726" s="17">
        <f>Table34[[#This Row],[Debet]]</f>
        <v>0</v>
      </c>
      <c r="O726" s="3" t="s">
        <v>453</v>
      </c>
      <c r="P726" s="3" t="s">
        <v>444</v>
      </c>
      <c r="Q726" s="3">
        <v>16200000</v>
      </c>
      <c r="R726" s="3" t="s">
        <v>442</v>
      </c>
      <c r="S726" s="3">
        <v>9400000</v>
      </c>
      <c r="T726" t="s">
        <v>455</v>
      </c>
    </row>
    <row r="727" spans="1:20" x14ac:dyDescent="0.25">
      <c r="A727" s="11"/>
      <c r="B727" s="1"/>
      <c r="C727" s="13"/>
      <c r="D727" s="23"/>
      <c r="E727" s="23"/>
      <c r="F727" s="14" t="str">
        <f>LEFT(Table34[[#This Row],[Account Description ]],5)</f>
        <v/>
      </c>
      <c r="G727" s="1"/>
      <c r="H727" s="1"/>
      <c r="I727" s="20"/>
      <c r="J727" s="1"/>
      <c r="K727" s="16"/>
      <c r="L727" s="16"/>
      <c r="M727" s="17">
        <f>Table34[[#This Row],[Debet]]</f>
        <v>0</v>
      </c>
      <c r="T727"/>
    </row>
    <row r="728" spans="1:20" x14ac:dyDescent="0.25">
      <c r="A728" s="11"/>
      <c r="B728" s="1"/>
      <c r="C728" s="13"/>
      <c r="D728" s="23"/>
      <c r="E728" s="23"/>
      <c r="F728" s="14" t="str">
        <f>LEFT(Table34[[#This Row],[Account Description ]],5)</f>
        <v/>
      </c>
      <c r="G728" s="1"/>
      <c r="H728" s="1"/>
      <c r="I728" s="20"/>
      <c r="J728" s="1"/>
      <c r="K728" s="16"/>
      <c r="L728" s="16"/>
      <c r="M728" s="17">
        <f>Table34[[#This Row],[Debet]]</f>
        <v>0</v>
      </c>
      <c r="T728"/>
    </row>
    <row r="729" spans="1:20" x14ac:dyDescent="0.25">
      <c r="A729" s="11"/>
      <c r="B729" s="1"/>
      <c r="C729" s="13"/>
      <c r="D729" s="23"/>
      <c r="E729" s="23"/>
      <c r="F729" s="14" t="str">
        <f>LEFT(Table34[[#This Row],[Account Description ]],5)</f>
        <v/>
      </c>
      <c r="G729" s="1"/>
      <c r="H729" s="1"/>
      <c r="I729" s="20"/>
      <c r="J729" s="1"/>
      <c r="K729" s="16"/>
      <c r="L729" s="16"/>
      <c r="M729" s="17">
        <f>Table34[[#This Row],[Debet]]</f>
        <v>0</v>
      </c>
      <c r="T729"/>
    </row>
    <row r="730" spans="1:20" x14ac:dyDescent="0.25">
      <c r="A730" s="11"/>
      <c r="B730" s="1"/>
      <c r="C730" s="13"/>
      <c r="D730" s="23"/>
      <c r="E730" s="23"/>
      <c r="F730" s="14" t="str">
        <f>LEFT(Table34[[#This Row],[Account Description ]],5)</f>
        <v/>
      </c>
      <c r="G730" s="1"/>
      <c r="H730" s="1"/>
      <c r="I730" s="20"/>
      <c r="J730" s="1"/>
      <c r="K730" s="16"/>
      <c r="L730" s="16"/>
      <c r="M730" s="17">
        <f>Table34[[#This Row],[Debet]]</f>
        <v>0</v>
      </c>
      <c r="T730"/>
    </row>
    <row r="731" spans="1:20" x14ac:dyDescent="0.25">
      <c r="A731" s="11"/>
      <c r="B731" s="1"/>
      <c r="C731" s="13"/>
      <c r="D731" s="23"/>
      <c r="E731" s="23"/>
      <c r="F731" s="14" t="str">
        <f>LEFT(Table34[[#This Row],[Account Description ]],5)</f>
        <v/>
      </c>
      <c r="G731" s="1"/>
      <c r="H731" s="1"/>
      <c r="I731" s="20"/>
      <c r="J731" s="1"/>
      <c r="K731" s="16"/>
      <c r="L731" s="16"/>
      <c r="M731" s="17">
        <f>Table34[[#This Row],[Debet]]</f>
        <v>0</v>
      </c>
      <c r="T731"/>
    </row>
    <row r="732" spans="1:20" x14ac:dyDescent="0.25">
      <c r="A732" s="11"/>
      <c r="B732" s="1"/>
      <c r="C732" s="13"/>
      <c r="D732" s="23"/>
      <c r="E732" s="23"/>
      <c r="F732" s="14" t="str">
        <f>LEFT(Table34[[#This Row],[Account Description ]],5)</f>
        <v/>
      </c>
      <c r="G732" s="1"/>
      <c r="H732" s="1"/>
      <c r="I732" s="20"/>
      <c r="J732" s="1"/>
      <c r="K732" s="16"/>
      <c r="L732" s="16"/>
      <c r="M732" s="17">
        <f>Table34[[#This Row],[Debet]]</f>
        <v>0</v>
      </c>
      <c r="T732"/>
    </row>
    <row r="733" spans="1:20" x14ac:dyDescent="0.25">
      <c r="A733" s="11"/>
      <c r="B733" s="1"/>
      <c r="C733" s="13"/>
      <c r="D733" s="23"/>
      <c r="E733" s="23"/>
      <c r="F733" s="14" t="str">
        <f>LEFT(Table34[[#This Row],[Account Description ]],5)</f>
        <v/>
      </c>
      <c r="G733" s="1"/>
      <c r="H733" s="1"/>
      <c r="I733" s="20"/>
      <c r="J733" s="1"/>
      <c r="K733" s="16"/>
      <c r="L733" s="16"/>
      <c r="M733" s="17">
        <f>Table34[[#This Row],[Debet]]</f>
        <v>0</v>
      </c>
      <c r="T733"/>
    </row>
    <row r="734" spans="1:20" x14ac:dyDescent="0.25">
      <c r="A734" s="11"/>
      <c r="B734" s="1"/>
      <c r="C734" s="13"/>
      <c r="D734" s="23"/>
      <c r="E734" s="23"/>
      <c r="F734" s="14" t="str">
        <f>LEFT(Table34[[#This Row],[Account Description ]],5)</f>
        <v/>
      </c>
      <c r="G734" s="1"/>
      <c r="H734" s="1"/>
      <c r="I734" s="20"/>
      <c r="J734" s="1"/>
      <c r="K734" s="16"/>
      <c r="L734" s="16"/>
      <c r="M734" s="17">
        <f>Table34[[#This Row],[Debet]]</f>
        <v>0</v>
      </c>
      <c r="T734"/>
    </row>
    <row r="735" spans="1:20" x14ac:dyDescent="0.25">
      <c r="A735" s="11"/>
      <c r="B735" s="1"/>
      <c r="C735" s="13"/>
      <c r="D735" s="23"/>
      <c r="E735" s="23"/>
      <c r="F735" s="14" t="str">
        <f>LEFT(Table34[[#This Row],[Account Description ]],5)</f>
        <v/>
      </c>
      <c r="G735" s="1"/>
      <c r="H735" s="1"/>
      <c r="I735" s="20"/>
      <c r="J735" s="1"/>
      <c r="K735" s="16"/>
      <c r="L735" s="16"/>
      <c r="M735" s="17">
        <f>Table34[[#This Row],[Debet]]</f>
        <v>0</v>
      </c>
      <c r="T735"/>
    </row>
    <row r="736" spans="1:20" x14ac:dyDescent="0.25">
      <c r="A736" s="11"/>
      <c r="B736" s="1"/>
      <c r="C736" s="13"/>
      <c r="D736" s="23"/>
      <c r="E736" s="23"/>
      <c r="F736" s="14" t="str">
        <f>LEFT(Table34[[#This Row],[Account Description ]],5)</f>
        <v/>
      </c>
      <c r="G736" s="1"/>
      <c r="H736" s="1"/>
      <c r="I736" s="20"/>
      <c r="J736" s="1"/>
      <c r="K736" s="16"/>
      <c r="L736" s="16"/>
      <c r="M736" s="17">
        <f>Table34[[#This Row],[Debet]]</f>
        <v>0</v>
      </c>
      <c r="T736"/>
    </row>
    <row r="737" spans="1:20" x14ac:dyDescent="0.25">
      <c r="A737" s="11"/>
      <c r="B737" s="1"/>
      <c r="C737" s="13"/>
      <c r="D737" s="23"/>
      <c r="E737" s="23"/>
      <c r="F737" s="14" t="str">
        <f>LEFT(Table34[[#This Row],[Account Description ]],5)</f>
        <v/>
      </c>
      <c r="G737" s="1"/>
      <c r="H737" s="1"/>
      <c r="I737" s="20"/>
      <c r="J737" s="1"/>
      <c r="K737" s="16"/>
      <c r="L737" s="16"/>
      <c r="M737" s="17">
        <f>Table34[[#This Row],[Debet]]</f>
        <v>0</v>
      </c>
      <c r="T737"/>
    </row>
    <row r="738" spans="1:20" x14ac:dyDescent="0.25">
      <c r="A738" s="11"/>
      <c r="B738" s="1"/>
      <c r="C738" s="13"/>
      <c r="D738" s="23"/>
      <c r="E738" s="23"/>
      <c r="F738" s="14" t="str">
        <f>LEFT(Table34[[#This Row],[Account Description ]],5)</f>
        <v/>
      </c>
      <c r="G738" s="1"/>
      <c r="H738" s="1"/>
      <c r="I738" s="20"/>
      <c r="J738" s="1"/>
      <c r="K738" s="16"/>
      <c r="L738" s="16"/>
      <c r="M738" s="17">
        <f>Table34[[#This Row],[Debet]]</f>
        <v>0</v>
      </c>
      <c r="T738"/>
    </row>
    <row r="739" spans="1:20" x14ac:dyDescent="0.25">
      <c r="A739" s="11"/>
      <c r="B739" s="1"/>
      <c r="C739" s="13"/>
      <c r="D739" s="23"/>
      <c r="E739" s="23"/>
      <c r="F739" s="14" t="str">
        <f>LEFT(Table34[[#This Row],[Account Description ]],5)</f>
        <v/>
      </c>
      <c r="G739" s="1"/>
      <c r="H739" s="1"/>
      <c r="I739" s="20"/>
      <c r="J739" s="1"/>
      <c r="K739" s="16"/>
      <c r="L739" s="16"/>
      <c r="M739" s="17">
        <f>Table34[[#This Row],[Debet]]</f>
        <v>0</v>
      </c>
      <c r="T739"/>
    </row>
    <row r="740" spans="1:20" x14ac:dyDescent="0.25">
      <c r="A740" s="11"/>
      <c r="B740" s="1"/>
      <c r="C740" s="13"/>
      <c r="D740" s="23"/>
      <c r="E740" s="23"/>
      <c r="F740" s="14" t="str">
        <f>LEFT(Table34[[#This Row],[Account Description ]],5)</f>
        <v/>
      </c>
      <c r="G740" s="1"/>
      <c r="H740" s="1"/>
      <c r="I740" s="20"/>
      <c r="J740" s="1"/>
      <c r="K740" s="16"/>
      <c r="L740" s="16"/>
      <c r="M740" s="17">
        <f>Table34[[#This Row],[Debet]]</f>
        <v>0</v>
      </c>
      <c r="T740"/>
    </row>
    <row r="741" spans="1:20" x14ac:dyDescent="0.25">
      <c r="A741" s="11"/>
      <c r="B741" s="1"/>
      <c r="C741" s="13"/>
      <c r="D741" s="23"/>
      <c r="E741" s="23"/>
      <c r="F741" s="14" t="str">
        <f>LEFT(Table34[[#This Row],[Account Description ]],5)</f>
        <v/>
      </c>
      <c r="G741" s="1"/>
      <c r="H741" s="1"/>
      <c r="I741" s="20"/>
      <c r="J741" s="1"/>
      <c r="K741" s="16"/>
      <c r="L741" s="16"/>
      <c r="M741" s="17">
        <f>Table34[[#This Row],[Debet]]</f>
        <v>0</v>
      </c>
      <c r="T741"/>
    </row>
    <row r="742" spans="1:20" x14ac:dyDescent="0.25">
      <c r="A742" s="11"/>
      <c r="B742" s="1"/>
      <c r="C742" s="13"/>
      <c r="D742" s="23"/>
      <c r="E742" s="23"/>
      <c r="F742" s="14" t="str">
        <f>LEFT(Table34[[#This Row],[Account Description ]],5)</f>
        <v/>
      </c>
      <c r="G742" s="1"/>
      <c r="H742" s="1"/>
      <c r="I742" s="20"/>
      <c r="J742" s="1"/>
      <c r="K742" s="16"/>
      <c r="L742" s="16"/>
      <c r="M742" s="17">
        <f>Table34[[#This Row],[Debet]]</f>
        <v>0</v>
      </c>
      <c r="T742"/>
    </row>
    <row r="743" spans="1:20" x14ac:dyDescent="0.25">
      <c r="A743" s="11"/>
      <c r="B743" s="1"/>
      <c r="C743" s="13"/>
      <c r="D743" s="23"/>
      <c r="E743" s="23"/>
      <c r="F743" s="14" t="str">
        <f>LEFT(Table34[[#This Row],[Account Description ]],5)</f>
        <v/>
      </c>
      <c r="G743" s="1"/>
      <c r="H743" s="1"/>
      <c r="I743" s="20"/>
      <c r="J743" s="1"/>
      <c r="K743" s="16"/>
      <c r="L743" s="16"/>
      <c r="M743" s="17">
        <f>Table34[[#This Row],[Debet]]</f>
        <v>0</v>
      </c>
      <c r="T743"/>
    </row>
    <row r="744" spans="1:20" x14ac:dyDescent="0.25">
      <c r="A744" s="11"/>
      <c r="B744" s="1"/>
      <c r="C744" s="13"/>
      <c r="D744" s="23"/>
      <c r="E744" s="23"/>
      <c r="F744" s="14" t="str">
        <f>LEFT(Table34[[#This Row],[Account Description ]],5)</f>
        <v/>
      </c>
      <c r="G744" s="1"/>
      <c r="H744" s="1"/>
      <c r="I744" s="20"/>
      <c r="J744" s="1"/>
      <c r="K744" s="16"/>
      <c r="L744" s="16"/>
      <c r="M744" s="17">
        <f>Table34[[#This Row],[Debet]]</f>
        <v>0</v>
      </c>
      <c r="T744"/>
    </row>
    <row r="745" spans="1:20" x14ac:dyDescent="0.25">
      <c r="A745" s="11"/>
      <c r="B745" s="1"/>
      <c r="C745" s="13"/>
      <c r="D745" s="23"/>
      <c r="E745" s="23"/>
      <c r="F745" s="14" t="str">
        <f>LEFT(Table34[[#This Row],[Account Description ]],5)</f>
        <v/>
      </c>
      <c r="G745" s="1"/>
      <c r="H745" s="1"/>
      <c r="I745" s="20"/>
      <c r="J745" s="1"/>
      <c r="K745" s="16"/>
      <c r="L745" s="16"/>
      <c r="M745" s="17">
        <f>Table34[[#This Row],[Debet]]</f>
        <v>0</v>
      </c>
      <c r="T745"/>
    </row>
    <row r="746" spans="1:20" x14ac:dyDescent="0.25">
      <c r="A746" s="11"/>
      <c r="B746" s="1"/>
      <c r="C746" s="13"/>
      <c r="D746" s="23"/>
      <c r="E746" s="23"/>
      <c r="F746" s="14" t="str">
        <f>LEFT(Table34[[#This Row],[Account Description ]],5)</f>
        <v/>
      </c>
      <c r="G746" s="1"/>
      <c r="H746" s="1"/>
      <c r="I746" s="20"/>
      <c r="J746" s="1"/>
      <c r="K746" s="16"/>
      <c r="L746" s="16"/>
      <c r="M746" s="17">
        <f>Table34[[#This Row],[Debet]]</f>
        <v>0</v>
      </c>
      <c r="T746"/>
    </row>
    <row r="747" spans="1:20" x14ac:dyDescent="0.25">
      <c r="A747" s="11"/>
      <c r="B747" s="1"/>
      <c r="C747" s="13"/>
      <c r="D747" s="23"/>
      <c r="E747" s="23"/>
      <c r="F747" s="14" t="str">
        <f>LEFT(Table34[[#This Row],[Account Description ]],5)</f>
        <v/>
      </c>
      <c r="G747" s="1"/>
      <c r="H747" s="1"/>
      <c r="I747" s="20"/>
      <c r="J747" s="1"/>
      <c r="K747" s="16"/>
      <c r="L747" s="16"/>
      <c r="M747" s="17">
        <f>Table34[[#This Row],[Debet]]</f>
        <v>0</v>
      </c>
      <c r="T747"/>
    </row>
    <row r="748" spans="1:20" x14ac:dyDescent="0.25">
      <c r="A748" s="11"/>
      <c r="B748" s="1"/>
      <c r="C748" s="13"/>
      <c r="D748" s="23"/>
      <c r="E748" s="23"/>
      <c r="F748" s="14" t="str">
        <f>LEFT(Table34[[#This Row],[Account Description ]],5)</f>
        <v/>
      </c>
      <c r="G748" s="1"/>
      <c r="H748" s="1"/>
      <c r="I748" s="20"/>
      <c r="J748" s="1"/>
      <c r="K748" s="16"/>
      <c r="L748" s="16"/>
      <c r="M748" s="17">
        <f>Table34[[#This Row],[Debet]]</f>
        <v>0</v>
      </c>
      <c r="T748"/>
    </row>
    <row r="749" spans="1:20" x14ac:dyDescent="0.25">
      <c r="A749" s="11"/>
      <c r="B749" s="1"/>
      <c r="C749" s="13"/>
      <c r="D749" s="23"/>
      <c r="E749" s="23"/>
      <c r="F749" s="14" t="str">
        <f>LEFT(Table34[[#This Row],[Account Description ]],5)</f>
        <v/>
      </c>
      <c r="G749" s="1"/>
      <c r="H749" s="1"/>
      <c r="I749" s="20"/>
      <c r="J749" s="1"/>
      <c r="K749" s="16"/>
      <c r="L749" s="16"/>
      <c r="M749" s="17">
        <f>Table34[[#This Row],[Debet]]</f>
        <v>0</v>
      </c>
      <c r="T749"/>
    </row>
    <row r="750" spans="1:20" x14ac:dyDescent="0.25">
      <c r="A750" s="11"/>
      <c r="B750" s="1"/>
      <c r="C750" s="13"/>
      <c r="D750" s="23"/>
      <c r="E750" s="23"/>
      <c r="F750" s="14" t="str">
        <f>LEFT(Table34[[#This Row],[Account Description ]],5)</f>
        <v/>
      </c>
      <c r="G750" s="1"/>
      <c r="H750" s="1"/>
      <c r="I750" s="20"/>
      <c r="J750" s="1"/>
      <c r="K750" s="16"/>
      <c r="L750" s="16"/>
      <c r="M750" s="17">
        <f>Table34[[#This Row],[Debet]]</f>
        <v>0</v>
      </c>
      <c r="T750"/>
    </row>
    <row r="751" spans="1:20" x14ac:dyDescent="0.25">
      <c r="A751" s="11"/>
      <c r="B751" s="1"/>
      <c r="C751" s="13"/>
      <c r="D751" s="23"/>
      <c r="E751" s="23"/>
      <c r="F751" s="14" t="str">
        <f>LEFT(Table34[[#This Row],[Account Description ]],5)</f>
        <v/>
      </c>
      <c r="G751" s="1"/>
      <c r="H751" s="1"/>
      <c r="I751" s="20"/>
      <c r="J751" s="1"/>
      <c r="K751" s="16"/>
      <c r="L751" s="16"/>
      <c r="M751" s="17">
        <f>Table34[[#This Row],[Debet]]</f>
        <v>0</v>
      </c>
      <c r="T751"/>
    </row>
    <row r="752" spans="1:20" x14ac:dyDescent="0.25">
      <c r="A752" s="11"/>
      <c r="B752" s="1"/>
      <c r="C752" s="13"/>
      <c r="D752" s="23"/>
      <c r="E752" s="23"/>
      <c r="F752" s="14" t="str">
        <f>LEFT(Table34[[#This Row],[Account Description ]],5)</f>
        <v/>
      </c>
      <c r="G752" s="1"/>
      <c r="H752" s="1"/>
      <c r="I752" s="20"/>
      <c r="J752" s="1"/>
      <c r="K752" s="16"/>
      <c r="L752" s="16"/>
      <c r="M752" s="17">
        <f>Table34[[#This Row],[Debet]]</f>
        <v>0</v>
      </c>
      <c r="T752"/>
    </row>
    <row r="753" spans="1:20" x14ac:dyDescent="0.25">
      <c r="A753" s="11"/>
      <c r="B753" s="1"/>
      <c r="C753" s="13"/>
      <c r="D753" s="23"/>
      <c r="E753" s="23"/>
      <c r="F753" s="14" t="str">
        <f>LEFT(Table34[[#This Row],[Account Description ]],5)</f>
        <v/>
      </c>
      <c r="G753" s="1"/>
      <c r="H753" s="1"/>
      <c r="I753" s="20"/>
      <c r="J753" s="1"/>
      <c r="K753" s="16"/>
      <c r="L753" s="16"/>
      <c r="M753" s="17">
        <f>Table34[[#This Row],[Debet]]</f>
        <v>0</v>
      </c>
      <c r="T753"/>
    </row>
    <row r="754" spans="1:20" x14ac:dyDescent="0.25">
      <c r="A754" s="11"/>
      <c r="B754" s="1"/>
      <c r="C754" s="13"/>
      <c r="D754" s="23"/>
      <c r="E754" s="23"/>
      <c r="F754" s="14" t="str">
        <f>LEFT(Table34[[#This Row],[Account Description ]],5)</f>
        <v/>
      </c>
      <c r="G754" s="1"/>
      <c r="H754" s="1"/>
      <c r="I754" s="20"/>
      <c r="J754" s="1"/>
      <c r="K754" s="16"/>
      <c r="L754" s="16"/>
      <c r="M754" s="17">
        <f>Table34[[#This Row],[Debet]]</f>
        <v>0</v>
      </c>
      <c r="T754"/>
    </row>
    <row r="755" spans="1:20" x14ac:dyDescent="0.25">
      <c r="A755" s="11"/>
      <c r="B755" s="1"/>
      <c r="C755" s="13"/>
      <c r="D755" s="23"/>
      <c r="E755" s="23"/>
      <c r="F755" s="14" t="str">
        <f>LEFT(Table34[[#This Row],[Account Description ]],5)</f>
        <v/>
      </c>
      <c r="G755" s="1"/>
      <c r="H755" s="1"/>
      <c r="I755" s="20"/>
      <c r="J755" s="1"/>
      <c r="K755" s="16"/>
      <c r="L755" s="16"/>
      <c r="M755" s="17">
        <f>Table34[[#This Row],[Debet]]</f>
        <v>0</v>
      </c>
      <c r="O755" s="3" t="s">
        <v>456</v>
      </c>
      <c r="P755" s="3" t="s">
        <v>448</v>
      </c>
      <c r="T755"/>
    </row>
    <row r="756" spans="1:20" x14ac:dyDescent="0.25">
      <c r="A756" s="11"/>
      <c r="B756" s="1"/>
      <c r="C756" s="13"/>
      <c r="D756" s="23"/>
      <c r="E756" s="23"/>
      <c r="F756" s="14" t="str">
        <f>LEFT(Table34[[#This Row],[Account Description ]],5)</f>
        <v/>
      </c>
      <c r="G756" s="1"/>
      <c r="H756" s="1"/>
      <c r="I756" s="20"/>
      <c r="J756" s="1"/>
      <c r="K756" s="16"/>
      <c r="L756" s="16"/>
      <c r="M756" s="17">
        <f>Table34[[#This Row],[Debet]]</f>
        <v>0</v>
      </c>
      <c r="T756"/>
    </row>
    <row r="757" spans="1:20" x14ac:dyDescent="0.25">
      <c r="A757" s="11"/>
      <c r="B757" s="1"/>
      <c r="C757" s="13"/>
      <c r="D757" s="23"/>
      <c r="E757" s="23"/>
      <c r="F757" s="14" t="str">
        <f>LEFT(Table34[[#This Row],[Account Description ]],5)</f>
        <v/>
      </c>
      <c r="G757" s="1"/>
      <c r="H757" s="1"/>
      <c r="I757" s="20"/>
      <c r="J757" s="1"/>
      <c r="K757" s="16"/>
      <c r="L757" s="16"/>
      <c r="M757" s="17">
        <f>Table34[[#This Row],[Debet]]</f>
        <v>0</v>
      </c>
      <c r="T757"/>
    </row>
    <row r="758" spans="1:20" x14ac:dyDescent="0.25">
      <c r="A758" s="11"/>
      <c r="B758" s="1"/>
      <c r="C758" s="13"/>
      <c r="D758" s="23"/>
      <c r="E758" s="23"/>
      <c r="F758" s="14" t="str">
        <f>LEFT(Table34[[#This Row],[Account Description ]],5)</f>
        <v/>
      </c>
      <c r="G758" s="1"/>
      <c r="H758" s="1"/>
      <c r="I758" s="20"/>
      <c r="J758" s="1"/>
      <c r="K758" s="16"/>
      <c r="L758" s="16"/>
      <c r="M758" s="17">
        <f>Table34[[#This Row],[Debet]]</f>
        <v>0</v>
      </c>
      <c r="T758"/>
    </row>
    <row r="759" spans="1:20" x14ac:dyDescent="0.25">
      <c r="A759" s="11"/>
      <c r="B759" s="1"/>
      <c r="C759" s="13"/>
      <c r="D759" s="23"/>
      <c r="E759" s="23"/>
      <c r="F759" s="14" t="str">
        <f>LEFT(Table34[[#This Row],[Account Description ]],5)</f>
        <v/>
      </c>
      <c r="G759" s="1"/>
      <c r="H759" s="1"/>
      <c r="I759" s="20"/>
      <c r="J759" s="1"/>
      <c r="K759" s="16"/>
      <c r="L759" s="16"/>
      <c r="M759" s="17">
        <f>Table34[[#This Row],[Debet]]</f>
        <v>0</v>
      </c>
      <c r="T759"/>
    </row>
    <row r="760" spans="1:20" x14ac:dyDescent="0.25">
      <c r="A760" s="11"/>
      <c r="B760" s="1"/>
      <c r="C760" s="13"/>
      <c r="D760" s="23"/>
      <c r="E760" s="23"/>
      <c r="F760" s="14" t="str">
        <f>LEFT(Table34[[#This Row],[Account Description ]],5)</f>
        <v/>
      </c>
      <c r="G760" s="1"/>
      <c r="H760" s="1"/>
      <c r="I760" s="20"/>
      <c r="J760" s="1"/>
      <c r="K760" s="16"/>
      <c r="L760" s="16"/>
      <c r="M760" s="17">
        <f>Table34[[#This Row],[Debet]]</f>
        <v>0</v>
      </c>
      <c r="T760"/>
    </row>
    <row r="761" spans="1:20" x14ac:dyDescent="0.25">
      <c r="A761" s="11"/>
      <c r="B761" s="1"/>
      <c r="C761" s="13"/>
      <c r="D761" s="23"/>
      <c r="E761" s="23"/>
      <c r="F761" s="14" t="str">
        <f>LEFT(Table34[[#This Row],[Account Description ]],5)</f>
        <v/>
      </c>
      <c r="G761" s="1"/>
      <c r="H761" s="1"/>
      <c r="I761" s="20"/>
      <c r="J761" s="1"/>
      <c r="K761" s="16"/>
      <c r="L761" s="16"/>
      <c r="M761" s="17">
        <f>Table34[[#This Row],[Debet]]</f>
        <v>0</v>
      </c>
      <c r="T761"/>
    </row>
    <row r="762" spans="1:20" x14ac:dyDescent="0.25">
      <c r="A762" s="11"/>
      <c r="B762" s="1"/>
      <c r="C762" s="13"/>
      <c r="D762" s="23"/>
      <c r="E762" s="23"/>
      <c r="F762" s="14" t="str">
        <f>LEFT(Table34[[#This Row],[Account Description ]],5)</f>
        <v/>
      </c>
      <c r="G762" s="1"/>
      <c r="H762" s="1"/>
      <c r="I762" s="20"/>
      <c r="J762" s="1"/>
      <c r="K762" s="16"/>
      <c r="L762" s="16"/>
      <c r="M762" s="17">
        <f>Table34[[#This Row],[Debet]]</f>
        <v>0</v>
      </c>
      <c r="T762"/>
    </row>
    <row r="763" spans="1:20" x14ac:dyDescent="0.25">
      <c r="A763" s="11"/>
      <c r="B763" s="1"/>
      <c r="C763" s="13"/>
      <c r="D763" s="23"/>
      <c r="E763" s="23"/>
      <c r="F763" s="14" t="str">
        <f>LEFT(Table34[[#This Row],[Account Description ]],5)</f>
        <v/>
      </c>
      <c r="G763" s="1"/>
      <c r="H763" s="1"/>
      <c r="I763" s="20"/>
      <c r="J763" s="1"/>
      <c r="K763" s="16"/>
      <c r="L763" s="16"/>
      <c r="M763" s="17">
        <f>Table34[[#This Row],[Debet]]</f>
        <v>0</v>
      </c>
      <c r="T763"/>
    </row>
    <row r="764" spans="1:20" x14ac:dyDescent="0.25">
      <c r="A764" s="11"/>
      <c r="B764" s="1"/>
      <c r="C764" s="13"/>
      <c r="D764" s="23"/>
      <c r="E764" s="23"/>
      <c r="F764" s="14" t="str">
        <f>LEFT(Table34[[#This Row],[Account Description ]],5)</f>
        <v/>
      </c>
      <c r="G764" s="1"/>
      <c r="H764" s="1"/>
      <c r="I764" s="20"/>
      <c r="J764" s="1"/>
      <c r="K764" s="16"/>
      <c r="L764" s="16"/>
      <c r="M764" s="17">
        <f>Table34[[#This Row],[Debet]]</f>
        <v>0</v>
      </c>
      <c r="T764"/>
    </row>
    <row r="765" spans="1:20" x14ac:dyDescent="0.25">
      <c r="A765" s="11"/>
      <c r="B765" s="1"/>
      <c r="C765" s="13"/>
      <c r="D765" s="23"/>
      <c r="E765" s="23"/>
      <c r="F765" s="14" t="str">
        <f>LEFT(Table34[[#This Row],[Account Description ]],5)</f>
        <v/>
      </c>
      <c r="G765" s="1"/>
      <c r="H765" s="1"/>
      <c r="I765" s="20"/>
      <c r="J765" s="1"/>
      <c r="K765" s="16"/>
      <c r="L765" s="16"/>
      <c r="M765" s="17">
        <f>Table34[[#This Row],[Debet]]</f>
        <v>0</v>
      </c>
      <c r="T765"/>
    </row>
    <row r="766" spans="1:20" x14ac:dyDescent="0.25">
      <c r="A766" s="11"/>
      <c r="B766" s="1"/>
      <c r="C766" s="13"/>
      <c r="D766" s="23"/>
      <c r="E766" s="23"/>
      <c r="F766" s="14" t="str">
        <f>LEFT(Table34[[#This Row],[Account Description ]],5)</f>
        <v/>
      </c>
      <c r="G766" s="1"/>
      <c r="H766" s="1"/>
      <c r="I766" s="20"/>
      <c r="J766" s="1"/>
      <c r="K766" s="16"/>
      <c r="L766" s="16"/>
      <c r="M766" s="17">
        <f>Table34[[#This Row],[Debet]]</f>
        <v>0</v>
      </c>
      <c r="T766"/>
    </row>
    <row r="767" spans="1:20" x14ac:dyDescent="0.25">
      <c r="A767" s="11"/>
      <c r="B767" s="1"/>
      <c r="C767" s="13"/>
      <c r="D767" s="23"/>
      <c r="E767" s="23"/>
      <c r="F767" s="14" t="str">
        <f>LEFT(Table34[[#This Row],[Account Description ]],5)</f>
        <v/>
      </c>
      <c r="G767" s="1"/>
      <c r="H767" s="1"/>
      <c r="I767" s="20"/>
      <c r="J767" s="1"/>
      <c r="K767" s="16"/>
      <c r="L767" s="16"/>
      <c r="M767" s="17">
        <f>Table34[[#This Row],[Debet]]</f>
        <v>0</v>
      </c>
      <c r="T767"/>
    </row>
    <row r="768" spans="1:20" x14ac:dyDescent="0.25">
      <c r="A768" s="11"/>
      <c r="B768" s="1"/>
      <c r="C768" s="13"/>
      <c r="D768" s="23"/>
      <c r="E768" s="23"/>
      <c r="F768" s="14" t="str">
        <f>LEFT(Table34[[#This Row],[Account Description ]],5)</f>
        <v/>
      </c>
      <c r="G768" s="1"/>
      <c r="H768" s="1"/>
      <c r="I768" s="20"/>
      <c r="J768" s="1"/>
      <c r="K768" s="16"/>
      <c r="L768" s="16"/>
      <c r="M768" s="17">
        <f>Table34[[#This Row],[Debet]]</f>
        <v>0</v>
      </c>
      <c r="T768"/>
    </row>
    <row r="769" spans="1:20" x14ac:dyDescent="0.25">
      <c r="A769" s="11"/>
      <c r="B769" s="1"/>
      <c r="C769" s="13"/>
      <c r="D769" s="23"/>
      <c r="E769" s="23"/>
      <c r="F769" s="14" t="str">
        <f>LEFT(Table34[[#This Row],[Account Description ]],5)</f>
        <v/>
      </c>
      <c r="G769" s="1"/>
      <c r="H769" s="1"/>
      <c r="I769" s="20"/>
      <c r="J769" s="1"/>
      <c r="K769" s="16"/>
      <c r="L769" s="16"/>
      <c r="M769" s="17">
        <f>Table34[[#This Row],[Debet]]</f>
        <v>0</v>
      </c>
      <c r="T769"/>
    </row>
    <row r="770" spans="1:20" x14ac:dyDescent="0.25">
      <c r="A770" s="11"/>
      <c r="B770" s="1"/>
      <c r="C770" s="13"/>
      <c r="D770" s="23"/>
      <c r="E770" s="23"/>
      <c r="F770" s="14" t="str">
        <f>LEFT(Table34[[#This Row],[Account Description ]],5)</f>
        <v/>
      </c>
      <c r="G770" s="1"/>
      <c r="H770" s="1"/>
      <c r="I770" s="20"/>
      <c r="J770" s="1"/>
      <c r="K770" s="16"/>
      <c r="L770" s="16"/>
      <c r="M770" s="17">
        <f>Table34[[#This Row],[Debet]]</f>
        <v>0</v>
      </c>
      <c r="T770"/>
    </row>
    <row r="771" spans="1:20" x14ac:dyDescent="0.25">
      <c r="A771" s="11"/>
      <c r="B771" s="1"/>
      <c r="C771" s="13"/>
      <c r="D771" s="23"/>
      <c r="E771" s="23"/>
      <c r="F771" s="14" t="str">
        <f>LEFT(Table34[[#This Row],[Account Description ]],5)</f>
        <v/>
      </c>
      <c r="G771" s="1"/>
      <c r="H771" s="1"/>
      <c r="I771" s="20"/>
      <c r="J771" s="1"/>
      <c r="K771" s="16"/>
      <c r="L771" s="16"/>
      <c r="M771" s="17">
        <f>Table34[[#This Row],[Debet]]</f>
        <v>0</v>
      </c>
      <c r="T771"/>
    </row>
    <row r="772" spans="1:20" x14ac:dyDescent="0.25">
      <c r="A772" s="11"/>
      <c r="B772" s="1"/>
      <c r="C772" s="13"/>
      <c r="D772" s="23"/>
      <c r="E772" s="23"/>
      <c r="F772" s="14" t="str">
        <f>LEFT(Table34[[#This Row],[Account Description ]],5)</f>
        <v/>
      </c>
      <c r="G772" s="1"/>
      <c r="H772" s="1"/>
      <c r="I772" s="20"/>
      <c r="J772" s="1"/>
      <c r="K772" s="16"/>
      <c r="L772" s="16"/>
      <c r="M772" s="17">
        <f>Table34[[#This Row],[Debet]]</f>
        <v>0</v>
      </c>
      <c r="T772"/>
    </row>
    <row r="773" spans="1:20" x14ac:dyDescent="0.25">
      <c r="A773" s="11"/>
      <c r="B773" s="1"/>
      <c r="C773" s="13"/>
      <c r="D773" s="23"/>
      <c r="E773" s="23"/>
      <c r="F773" s="14" t="str">
        <f>LEFT(Table34[[#This Row],[Account Description ]],5)</f>
        <v/>
      </c>
      <c r="G773" s="1"/>
      <c r="H773" s="1"/>
      <c r="I773" s="20"/>
      <c r="J773" s="1"/>
      <c r="K773" s="16"/>
      <c r="L773" s="16"/>
      <c r="M773" s="17">
        <f>Table34[[#This Row],[Debet]]</f>
        <v>0</v>
      </c>
      <c r="T773"/>
    </row>
    <row r="774" spans="1:20" x14ac:dyDescent="0.25">
      <c r="A774" s="11"/>
      <c r="B774" s="1"/>
      <c r="C774" s="13"/>
      <c r="D774" s="23"/>
      <c r="E774" s="23"/>
      <c r="F774" s="14" t="str">
        <f>LEFT(Table34[[#This Row],[Account Description ]],5)</f>
        <v/>
      </c>
      <c r="G774" s="1"/>
      <c r="H774" s="1"/>
      <c r="I774" s="20"/>
      <c r="J774" s="1"/>
      <c r="K774" s="16"/>
      <c r="L774" s="16"/>
      <c r="M774" s="17">
        <f>Table34[[#This Row],[Debet]]</f>
        <v>0</v>
      </c>
      <c r="T774"/>
    </row>
    <row r="775" spans="1:20" x14ac:dyDescent="0.25">
      <c r="A775" s="11"/>
      <c r="B775" s="1"/>
      <c r="C775" s="13"/>
      <c r="D775" s="23"/>
      <c r="E775" s="23"/>
      <c r="F775" s="14" t="str">
        <f>LEFT(Table34[[#This Row],[Account Description ]],5)</f>
        <v/>
      </c>
      <c r="G775" s="1"/>
      <c r="H775" s="1"/>
      <c r="I775" s="20"/>
      <c r="J775" s="1"/>
      <c r="K775" s="16"/>
      <c r="L775" s="16"/>
      <c r="M775" s="17">
        <f>Table34[[#This Row],[Debet]]</f>
        <v>0</v>
      </c>
      <c r="T775"/>
    </row>
    <row r="776" spans="1:20" x14ac:dyDescent="0.25">
      <c r="A776" s="11"/>
      <c r="B776" s="1"/>
      <c r="C776" s="13"/>
      <c r="D776" s="23"/>
      <c r="E776" s="23"/>
      <c r="F776" s="14" t="str">
        <f>LEFT(Table34[[#This Row],[Account Description ]],5)</f>
        <v/>
      </c>
      <c r="G776" s="1"/>
      <c r="H776" s="1"/>
      <c r="I776" s="20"/>
      <c r="J776" s="1"/>
      <c r="K776" s="16"/>
      <c r="L776" s="16"/>
      <c r="M776" s="17">
        <f>Table34[[#This Row],[Debet]]</f>
        <v>0</v>
      </c>
      <c r="T776"/>
    </row>
    <row r="777" spans="1:20" x14ac:dyDescent="0.25">
      <c r="A777" s="11"/>
      <c r="B777" s="1"/>
      <c r="C777" s="13"/>
      <c r="D777" s="23"/>
      <c r="E777" s="23"/>
      <c r="F777" s="14" t="str">
        <f>LEFT(Table34[[#This Row],[Account Description ]],5)</f>
        <v/>
      </c>
      <c r="G777" s="1"/>
      <c r="H777" s="1"/>
      <c r="I777" s="20"/>
      <c r="J777" s="1"/>
      <c r="K777" s="16"/>
      <c r="L777" s="16"/>
      <c r="M777" s="17">
        <f>Table34[[#This Row],[Debet]]</f>
        <v>0</v>
      </c>
      <c r="T777"/>
    </row>
    <row r="778" spans="1:20" x14ac:dyDescent="0.25">
      <c r="A778" s="11"/>
      <c r="B778" s="1"/>
      <c r="C778" s="13"/>
      <c r="D778" s="23"/>
      <c r="E778" s="23"/>
      <c r="F778" s="14" t="str">
        <f>LEFT(Table34[[#This Row],[Account Description ]],5)</f>
        <v/>
      </c>
      <c r="G778" s="1"/>
      <c r="H778" s="1"/>
      <c r="I778" s="20"/>
      <c r="J778" s="1"/>
      <c r="K778" s="16"/>
      <c r="L778" s="16"/>
      <c r="M778" s="17">
        <f>Table34[[#This Row],[Debet]]</f>
        <v>0</v>
      </c>
      <c r="T778"/>
    </row>
    <row r="779" spans="1:20" x14ac:dyDescent="0.25">
      <c r="A779" s="11"/>
      <c r="B779" s="1"/>
      <c r="C779" s="13"/>
      <c r="D779" s="23"/>
      <c r="E779" s="23"/>
      <c r="F779" s="14" t="str">
        <f>LEFT(Table34[[#This Row],[Account Description ]],5)</f>
        <v/>
      </c>
      <c r="G779" s="1"/>
      <c r="H779" s="1"/>
      <c r="I779" s="20"/>
      <c r="J779" s="1"/>
      <c r="K779" s="16"/>
      <c r="L779" s="16"/>
      <c r="M779" s="17">
        <f>Table34[[#This Row],[Debet]]</f>
        <v>0</v>
      </c>
      <c r="T779"/>
    </row>
    <row r="780" spans="1:20" x14ac:dyDescent="0.25">
      <c r="A780" s="11"/>
      <c r="B780" s="1"/>
      <c r="C780" s="13"/>
      <c r="D780" s="23"/>
      <c r="E780" s="23"/>
      <c r="F780" s="14" t="str">
        <f>LEFT(Table34[[#This Row],[Account Description ]],5)</f>
        <v/>
      </c>
      <c r="G780" s="1"/>
      <c r="H780" s="1"/>
      <c r="I780" s="20"/>
      <c r="J780" s="1"/>
      <c r="K780" s="16"/>
      <c r="L780" s="16"/>
      <c r="M780" s="17">
        <f>Table34[[#This Row],[Debet]]</f>
        <v>0</v>
      </c>
      <c r="T780"/>
    </row>
    <row r="781" spans="1:20" x14ac:dyDescent="0.25">
      <c r="A781" s="11"/>
      <c r="B781" s="1"/>
      <c r="C781" s="13"/>
      <c r="D781" s="23"/>
      <c r="E781" s="23"/>
      <c r="F781" s="14" t="str">
        <f>LEFT(Table34[[#This Row],[Account Description ]],5)</f>
        <v/>
      </c>
      <c r="G781" s="1"/>
      <c r="H781" s="1"/>
      <c r="I781" s="20"/>
      <c r="J781" s="1"/>
      <c r="K781" s="16"/>
      <c r="L781" s="16"/>
      <c r="M781" s="17">
        <f>Table34[[#This Row],[Debet]]</f>
        <v>0</v>
      </c>
      <c r="T781"/>
    </row>
    <row r="782" spans="1:20" x14ac:dyDescent="0.25">
      <c r="A782" s="11"/>
      <c r="B782" s="1"/>
      <c r="C782" s="13"/>
      <c r="D782" s="23"/>
      <c r="E782" s="23"/>
      <c r="F782" s="14" t="str">
        <f>LEFT(Table34[[#This Row],[Account Description ]],5)</f>
        <v/>
      </c>
      <c r="G782" s="1"/>
      <c r="H782" s="1"/>
      <c r="I782" s="20"/>
      <c r="J782" s="1"/>
      <c r="K782" s="16"/>
      <c r="L782" s="16"/>
      <c r="M782" s="17">
        <f>Table34[[#This Row],[Debet]]</f>
        <v>0</v>
      </c>
      <c r="T782"/>
    </row>
    <row r="783" spans="1:20" x14ac:dyDescent="0.25">
      <c r="A783" s="11"/>
      <c r="B783" s="1"/>
      <c r="C783" s="13"/>
      <c r="D783" s="23"/>
      <c r="E783" s="23"/>
      <c r="F783" s="14" t="str">
        <f>LEFT(Table34[[#This Row],[Account Description ]],5)</f>
        <v/>
      </c>
      <c r="G783" s="1"/>
      <c r="H783" s="1"/>
      <c r="I783" s="20"/>
      <c r="J783" s="1"/>
      <c r="K783" s="16"/>
      <c r="L783" s="16"/>
      <c r="M783" s="17">
        <f>Table34[[#This Row],[Debet]]</f>
        <v>0</v>
      </c>
      <c r="T783"/>
    </row>
    <row r="784" spans="1:20" x14ac:dyDescent="0.25">
      <c r="A784" s="11"/>
      <c r="B784" s="1"/>
      <c r="C784" s="13"/>
      <c r="D784" s="23"/>
      <c r="E784" s="23"/>
      <c r="F784" s="14" t="str">
        <f>LEFT(Table34[[#This Row],[Account Description ]],5)</f>
        <v/>
      </c>
      <c r="G784" s="1"/>
      <c r="H784" s="1"/>
      <c r="I784" s="20"/>
      <c r="J784" s="1"/>
      <c r="K784" s="16"/>
      <c r="L784" s="16"/>
      <c r="M784" s="17">
        <f>Table34[[#This Row],[Debet]]</f>
        <v>0</v>
      </c>
      <c r="T784"/>
    </row>
    <row r="785" spans="1:20" x14ac:dyDescent="0.25">
      <c r="A785" s="11"/>
      <c r="B785" s="1"/>
      <c r="C785" s="13"/>
      <c r="D785" s="23"/>
      <c r="E785" s="23"/>
      <c r="F785" s="14" t="str">
        <f>LEFT(Table34[[#This Row],[Account Description ]],5)</f>
        <v/>
      </c>
      <c r="G785" s="1"/>
      <c r="H785" s="1"/>
      <c r="I785" s="20"/>
      <c r="J785" s="1"/>
      <c r="K785" s="16"/>
      <c r="L785" s="16"/>
      <c r="M785" s="17">
        <f>Table34[[#This Row],[Debet]]</f>
        <v>0</v>
      </c>
      <c r="T785"/>
    </row>
    <row r="786" spans="1:20" x14ac:dyDescent="0.25">
      <c r="A786" s="11"/>
      <c r="B786" s="1"/>
      <c r="C786" s="13"/>
      <c r="D786" s="23"/>
      <c r="E786" s="23"/>
      <c r="F786" s="14" t="str">
        <f>LEFT(Table34[[#This Row],[Account Description ]],5)</f>
        <v/>
      </c>
      <c r="G786" s="1"/>
      <c r="H786" s="1"/>
      <c r="I786" s="20"/>
      <c r="J786" s="1"/>
      <c r="K786" s="16"/>
      <c r="L786" s="16"/>
      <c r="M786" s="17">
        <f>Table34[[#This Row],[Debet]]</f>
        <v>0</v>
      </c>
      <c r="T786"/>
    </row>
    <row r="787" spans="1:20" x14ac:dyDescent="0.25">
      <c r="A787" s="11"/>
      <c r="B787" s="1"/>
      <c r="C787" s="13"/>
      <c r="D787" s="23"/>
      <c r="E787" s="23"/>
      <c r="F787" s="14" t="str">
        <f>LEFT(Table34[[#This Row],[Account Description ]],5)</f>
        <v/>
      </c>
      <c r="G787" s="1"/>
      <c r="H787" s="1"/>
      <c r="I787" s="20"/>
      <c r="J787" s="1"/>
      <c r="K787" s="16"/>
      <c r="L787" s="16"/>
      <c r="M787" s="17">
        <f>Table34[[#This Row],[Debet]]</f>
        <v>0</v>
      </c>
      <c r="T787"/>
    </row>
    <row r="788" spans="1:20" x14ac:dyDescent="0.25">
      <c r="A788" s="11"/>
      <c r="B788" s="1"/>
      <c r="C788" s="13"/>
      <c r="D788" s="23"/>
      <c r="E788" s="23"/>
      <c r="F788" s="14" t="str">
        <f>LEFT(Table34[[#This Row],[Account Description ]],5)</f>
        <v/>
      </c>
      <c r="G788" s="1"/>
      <c r="H788" s="1"/>
      <c r="I788" s="20"/>
      <c r="J788" s="1"/>
      <c r="K788" s="16"/>
      <c r="L788" s="16"/>
      <c r="M788" s="17">
        <f>Table34[[#This Row],[Debet]]</f>
        <v>0</v>
      </c>
      <c r="T788"/>
    </row>
    <row r="789" spans="1:20" x14ac:dyDescent="0.25">
      <c r="A789" s="11"/>
      <c r="B789" s="1"/>
      <c r="C789" s="13"/>
      <c r="D789" s="23"/>
      <c r="E789" s="23"/>
      <c r="F789" s="14" t="str">
        <f>LEFT(Table34[[#This Row],[Account Description ]],5)</f>
        <v/>
      </c>
      <c r="G789" s="1"/>
      <c r="H789" s="1"/>
      <c r="I789" s="20"/>
      <c r="J789" s="1"/>
      <c r="K789" s="16"/>
      <c r="L789" s="16"/>
      <c r="M789" s="17">
        <f>Table34[[#This Row],[Debet]]</f>
        <v>0</v>
      </c>
      <c r="T789"/>
    </row>
    <row r="790" spans="1:20" x14ac:dyDescent="0.25">
      <c r="A790" s="11"/>
      <c r="B790" s="1"/>
      <c r="C790" s="13"/>
      <c r="D790" s="23"/>
      <c r="E790" s="23"/>
      <c r="F790" s="14" t="str">
        <f>LEFT(Table34[[#This Row],[Account Description ]],5)</f>
        <v/>
      </c>
      <c r="G790" s="1"/>
      <c r="H790" s="1"/>
      <c r="I790" s="20"/>
      <c r="J790" s="1"/>
      <c r="K790" s="16"/>
      <c r="L790" s="16"/>
      <c r="M790" s="17">
        <f>Table34[[#This Row],[Debet]]</f>
        <v>0</v>
      </c>
      <c r="T790"/>
    </row>
    <row r="791" spans="1:20" x14ac:dyDescent="0.25">
      <c r="A791" s="11"/>
      <c r="B791" s="1"/>
      <c r="C791" s="13"/>
      <c r="D791" s="23"/>
      <c r="E791" s="23"/>
      <c r="F791" s="14" t="str">
        <f>LEFT(Table34[[#This Row],[Account Description ]],5)</f>
        <v/>
      </c>
      <c r="G791" s="1"/>
      <c r="H791" s="1"/>
      <c r="I791" s="20"/>
      <c r="J791" s="1"/>
      <c r="K791" s="16"/>
      <c r="L791" s="16"/>
      <c r="M791" s="17">
        <f>Table34[[#This Row],[Debet]]</f>
        <v>0</v>
      </c>
      <c r="T791"/>
    </row>
    <row r="792" spans="1:20" x14ac:dyDescent="0.25">
      <c r="A792" s="11"/>
      <c r="B792" s="1"/>
      <c r="C792" s="13"/>
      <c r="D792" s="23"/>
      <c r="E792" s="23"/>
      <c r="F792" s="14" t="str">
        <f>LEFT(Table34[[#This Row],[Account Description ]],5)</f>
        <v/>
      </c>
      <c r="G792" s="1"/>
      <c r="H792" s="1"/>
      <c r="I792" s="20"/>
      <c r="J792" s="1"/>
      <c r="K792" s="16"/>
      <c r="L792" s="16"/>
      <c r="M792" s="17">
        <f>Table34[[#This Row],[Debet]]</f>
        <v>0</v>
      </c>
      <c r="T792"/>
    </row>
    <row r="793" spans="1:20" x14ac:dyDescent="0.25">
      <c r="A793" s="11"/>
      <c r="B793" s="1"/>
      <c r="C793" s="13"/>
      <c r="D793" s="23"/>
      <c r="E793" s="23"/>
      <c r="F793" s="14" t="str">
        <f>LEFT(Table34[[#This Row],[Account Description ]],5)</f>
        <v/>
      </c>
      <c r="G793" s="1"/>
      <c r="H793" s="1"/>
      <c r="I793" s="20"/>
      <c r="J793" s="1"/>
      <c r="K793" s="16"/>
      <c r="L793" s="16"/>
      <c r="M793" s="17">
        <f>Table34[[#This Row],[Debet]]</f>
        <v>0</v>
      </c>
      <c r="T793"/>
    </row>
    <row r="794" spans="1:20" x14ac:dyDescent="0.25">
      <c r="A794" s="11"/>
      <c r="B794" s="1"/>
      <c r="C794" s="13"/>
      <c r="D794" s="23"/>
      <c r="E794" s="23"/>
      <c r="F794" s="14" t="str">
        <f>LEFT(Table34[[#This Row],[Account Description ]],5)</f>
        <v/>
      </c>
      <c r="G794" s="1"/>
      <c r="H794" s="1"/>
      <c r="I794" s="20"/>
      <c r="J794" s="1"/>
      <c r="K794" s="16"/>
      <c r="L794" s="16"/>
      <c r="M794" s="17">
        <f>Table34[[#This Row],[Debet]]</f>
        <v>0</v>
      </c>
      <c r="T794"/>
    </row>
    <row r="795" spans="1:20" x14ac:dyDescent="0.25">
      <c r="A795" s="11"/>
      <c r="B795" s="1"/>
      <c r="C795" s="13"/>
      <c r="D795" s="23"/>
      <c r="E795" s="23"/>
      <c r="F795" s="14" t="str">
        <f>LEFT(Table34[[#This Row],[Account Description ]],5)</f>
        <v/>
      </c>
      <c r="G795" s="1"/>
      <c r="H795" s="1"/>
      <c r="I795" s="20"/>
      <c r="J795" s="1"/>
      <c r="K795" s="16"/>
      <c r="L795" s="16"/>
      <c r="M795" s="17">
        <f>Table34[[#This Row],[Debet]]</f>
        <v>0</v>
      </c>
      <c r="T795"/>
    </row>
    <row r="796" spans="1:20" x14ac:dyDescent="0.25">
      <c r="A796" s="11"/>
      <c r="B796" s="1"/>
      <c r="C796" s="13"/>
      <c r="D796" s="23"/>
      <c r="E796" s="23"/>
      <c r="F796" s="14" t="str">
        <f>LEFT(Table34[[#This Row],[Account Description ]],5)</f>
        <v/>
      </c>
      <c r="G796" s="1"/>
      <c r="H796" s="1"/>
      <c r="I796" s="20"/>
      <c r="J796" s="1"/>
      <c r="K796" s="16"/>
      <c r="L796" s="16"/>
      <c r="M796" s="17">
        <f>Table34[[#This Row],[Debet]]</f>
        <v>0</v>
      </c>
      <c r="T796"/>
    </row>
    <row r="797" spans="1:20" x14ac:dyDescent="0.25">
      <c r="A797" s="11"/>
      <c r="B797" s="1"/>
      <c r="C797" s="13"/>
      <c r="D797" s="23"/>
      <c r="E797" s="23"/>
      <c r="F797" s="14" t="str">
        <f>LEFT(Table34[[#This Row],[Account Description ]],5)</f>
        <v/>
      </c>
      <c r="G797" s="1"/>
      <c r="H797" s="1"/>
      <c r="I797" s="20"/>
      <c r="J797" s="1"/>
      <c r="K797" s="16"/>
      <c r="L797" s="16"/>
      <c r="M797" s="17">
        <f>Table34[[#This Row],[Debet]]</f>
        <v>0</v>
      </c>
      <c r="T797"/>
    </row>
    <row r="798" spans="1:20" x14ac:dyDescent="0.25">
      <c r="A798" s="11"/>
      <c r="B798" s="1"/>
      <c r="C798" s="13"/>
      <c r="D798" s="23"/>
      <c r="E798" s="23"/>
      <c r="F798" s="14" t="str">
        <f>LEFT(Table34[[#This Row],[Account Description ]],5)</f>
        <v/>
      </c>
      <c r="G798" s="1"/>
      <c r="H798" s="1"/>
      <c r="I798" s="20"/>
      <c r="J798" s="1"/>
      <c r="K798" s="16"/>
      <c r="L798" s="16"/>
      <c r="M798" s="17">
        <f>Table34[[#This Row],[Debet]]</f>
        <v>0</v>
      </c>
      <c r="T798"/>
    </row>
    <row r="799" spans="1:20" x14ac:dyDescent="0.25">
      <c r="A799" s="11"/>
      <c r="B799" s="1"/>
      <c r="C799" s="13"/>
      <c r="D799" s="23"/>
      <c r="E799" s="23"/>
      <c r="F799" s="14" t="str">
        <f>LEFT(Table34[[#This Row],[Account Description ]],5)</f>
        <v/>
      </c>
      <c r="G799" s="1"/>
      <c r="H799" s="1"/>
      <c r="I799" s="20"/>
      <c r="J799" s="1"/>
      <c r="K799" s="16"/>
      <c r="L799" s="16"/>
      <c r="M799" s="17">
        <f>Table34[[#This Row],[Debet]]</f>
        <v>0</v>
      </c>
      <c r="T799"/>
    </row>
    <row r="800" spans="1:20" x14ac:dyDescent="0.25">
      <c r="A800" s="11"/>
      <c r="B800" s="1"/>
      <c r="C800" s="13"/>
      <c r="D800" s="23"/>
      <c r="E800" s="23"/>
      <c r="F800" s="14" t="str">
        <f>LEFT(Table34[[#This Row],[Account Description ]],5)</f>
        <v/>
      </c>
      <c r="G800" s="1"/>
      <c r="H800" s="1"/>
      <c r="I800" s="20"/>
      <c r="J800" s="1"/>
      <c r="K800" s="16"/>
      <c r="L800" s="16"/>
      <c r="M800" s="17">
        <f>Table34[[#This Row],[Debet]]</f>
        <v>0</v>
      </c>
      <c r="T800"/>
    </row>
    <row r="801" spans="1:20" x14ac:dyDescent="0.25">
      <c r="A801" s="11"/>
      <c r="B801" s="1"/>
      <c r="C801" s="13"/>
      <c r="D801" s="23"/>
      <c r="E801" s="23"/>
      <c r="F801" s="14" t="str">
        <f>LEFT(Table34[[#This Row],[Account Description ]],5)</f>
        <v/>
      </c>
      <c r="G801" s="1"/>
      <c r="H801" s="1"/>
      <c r="I801" s="20"/>
      <c r="J801" s="1"/>
      <c r="K801" s="16"/>
      <c r="L801" s="16"/>
      <c r="M801" s="17">
        <f>Table34[[#This Row],[Debet]]</f>
        <v>0</v>
      </c>
      <c r="T801"/>
    </row>
    <row r="802" spans="1:20" x14ac:dyDescent="0.25">
      <c r="A802" s="11"/>
      <c r="B802" s="1"/>
      <c r="C802" s="13"/>
      <c r="D802" s="23"/>
      <c r="E802" s="23"/>
      <c r="F802" s="14" t="str">
        <f>LEFT(Table34[[#This Row],[Account Description ]],5)</f>
        <v/>
      </c>
      <c r="G802" s="1"/>
      <c r="H802" s="1"/>
      <c r="I802" s="20"/>
      <c r="J802" s="1"/>
      <c r="K802" s="16"/>
      <c r="L802" s="16"/>
      <c r="M802" s="17">
        <f>Table34[[#This Row],[Debet]]</f>
        <v>0</v>
      </c>
      <c r="T802"/>
    </row>
    <row r="803" spans="1:20" x14ac:dyDescent="0.25">
      <c r="A803" s="11"/>
      <c r="B803" s="1"/>
      <c r="C803" s="13"/>
      <c r="D803" s="23"/>
      <c r="E803" s="23"/>
      <c r="F803" s="14" t="str">
        <f>LEFT(Table34[[#This Row],[Account Description ]],5)</f>
        <v/>
      </c>
      <c r="G803" s="1"/>
      <c r="H803" s="1"/>
      <c r="I803" s="20"/>
      <c r="J803" s="1"/>
      <c r="K803" s="16"/>
      <c r="L803" s="16"/>
      <c r="M803" s="17">
        <f>Table34[[#This Row],[Debet]]</f>
        <v>0</v>
      </c>
      <c r="T803"/>
    </row>
    <row r="804" spans="1:20" x14ac:dyDescent="0.25">
      <c r="A804" s="11"/>
      <c r="B804" s="1"/>
      <c r="C804" s="13"/>
      <c r="D804" s="23"/>
      <c r="E804" s="23"/>
      <c r="F804" s="14" t="str">
        <f>LEFT(Table34[[#This Row],[Account Description ]],5)</f>
        <v/>
      </c>
      <c r="G804" s="1"/>
      <c r="H804" s="1"/>
      <c r="I804" s="20"/>
      <c r="J804" s="1"/>
      <c r="K804" s="16"/>
      <c r="L804" s="16"/>
      <c r="M804" s="17">
        <f>Table34[[#This Row],[Debet]]</f>
        <v>0</v>
      </c>
      <c r="T804"/>
    </row>
    <row r="805" spans="1:20" x14ac:dyDescent="0.25">
      <c r="A805" s="11"/>
      <c r="B805" s="1"/>
      <c r="C805" s="13"/>
      <c r="D805" s="23"/>
      <c r="E805" s="23"/>
      <c r="F805" s="14" t="str">
        <f>LEFT(Table34[[#This Row],[Account Description ]],5)</f>
        <v/>
      </c>
      <c r="G805" s="1"/>
      <c r="H805" s="1"/>
      <c r="I805" s="20"/>
      <c r="J805" s="1"/>
      <c r="K805" s="16"/>
      <c r="L805" s="16"/>
      <c r="M805" s="17">
        <f>Table34[[#This Row],[Debet]]</f>
        <v>0</v>
      </c>
      <c r="T805"/>
    </row>
    <row r="806" spans="1:20" x14ac:dyDescent="0.25">
      <c r="A806" s="11"/>
      <c r="B806" s="1"/>
      <c r="C806" s="13"/>
      <c r="D806" s="23"/>
      <c r="E806" s="23"/>
      <c r="F806" s="14" t="str">
        <f>LEFT(Table34[[#This Row],[Account Description ]],5)</f>
        <v/>
      </c>
      <c r="G806" s="1"/>
      <c r="H806" s="1"/>
      <c r="I806" s="20"/>
      <c r="J806" s="1"/>
      <c r="K806" s="16"/>
      <c r="L806" s="16"/>
      <c r="M806" s="17">
        <f>Table34[[#This Row],[Debet]]</f>
        <v>0</v>
      </c>
      <c r="T806"/>
    </row>
    <row r="807" spans="1:20" x14ac:dyDescent="0.25">
      <c r="A807" s="11"/>
      <c r="B807" s="1"/>
      <c r="C807" s="13"/>
      <c r="D807" s="23"/>
      <c r="E807" s="23"/>
      <c r="F807" s="14" t="str">
        <f>LEFT(Table34[[#This Row],[Account Description ]],5)</f>
        <v/>
      </c>
      <c r="G807" s="1"/>
      <c r="H807" s="1"/>
      <c r="I807" s="20"/>
      <c r="J807" s="1"/>
      <c r="K807" s="16"/>
      <c r="L807" s="16"/>
      <c r="M807" s="17">
        <f>Table34[[#This Row],[Debet]]</f>
        <v>0</v>
      </c>
      <c r="T807"/>
    </row>
    <row r="808" spans="1:20" x14ac:dyDescent="0.25">
      <c r="A808" s="11"/>
      <c r="B808" s="1"/>
      <c r="C808" s="13"/>
      <c r="D808" s="23"/>
      <c r="E808" s="23"/>
      <c r="F808" s="14" t="str">
        <f>LEFT(Table34[[#This Row],[Account Description ]],5)</f>
        <v/>
      </c>
      <c r="G808" s="1"/>
      <c r="H808" s="1"/>
      <c r="I808" s="20"/>
      <c r="J808" s="1"/>
      <c r="K808" s="16"/>
      <c r="L808" s="16"/>
      <c r="M808" s="17">
        <f>Table34[[#This Row],[Debet]]</f>
        <v>0</v>
      </c>
      <c r="T808"/>
    </row>
    <row r="809" spans="1:20" x14ac:dyDescent="0.25">
      <c r="A809" s="11"/>
      <c r="B809" s="1"/>
      <c r="C809" s="13"/>
      <c r="D809" s="23"/>
      <c r="E809" s="23"/>
      <c r="F809" s="14" t="str">
        <f>LEFT(Table34[[#This Row],[Account Description ]],5)</f>
        <v/>
      </c>
      <c r="G809" s="1"/>
      <c r="H809" s="1"/>
      <c r="I809" s="20"/>
      <c r="J809" s="1"/>
      <c r="K809" s="16"/>
      <c r="L809" s="16"/>
      <c r="M809" s="17">
        <f>Table34[[#This Row],[Debet]]</f>
        <v>0</v>
      </c>
      <c r="T809"/>
    </row>
    <row r="810" spans="1:20" x14ac:dyDescent="0.25">
      <c r="A810" s="11"/>
      <c r="B810" s="1"/>
      <c r="C810" s="13"/>
      <c r="D810" s="23"/>
      <c r="E810" s="23"/>
      <c r="F810" s="14" t="str">
        <f>LEFT(Table34[[#This Row],[Account Description ]],5)</f>
        <v/>
      </c>
      <c r="G810" s="1"/>
      <c r="H810" s="1"/>
      <c r="I810" s="20"/>
      <c r="J810" s="1"/>
      <c r="K810" s="16"/>
      <c r="L810" s="16"/>
      <c r="M810" s="17">
        <f>Table34[[#This Row],[Debet]]</f>
        <v>0</v>
      </c>
      <c r="T810"/>
    </row>
    <row r="811" spans="1:20" x14ac:dyDescent="0.25">
      <c r="A811" s="11"/>
      <c r="B811" s="1"/>
      <c r="C811" s="13"/>
      <c r="D811" s="23"/>
      <c r="E811" s="23"/>
      <c r="F811" s="14" t="str">
        <f>LEFT(Table34[[#This Row],[Account Description ]],5)</f>
        <v/>
      </c>
      <c r="G811" s="1"/>
      <c r="H811" s="1"/>
      <c r="I811" s="20"/>
      <c r="J811" s="1"/>
      <c r="K811" s="16"/>
      <c r="L811" s="16"/>
      <c r="M811" s="17">
        <f>Table34[[#This Row],[Debet]]</f>
        <v>0</v>
      </c>
      <c r="T811"/>
    </row>
    <row r="812" spans="1:20" x14ac:dyDescent="0.25">
      <c r="A812" s="11"/>
      <c r="B812" s="1"/>
      <c r="C812" s="13"/>
      <c r="D812" s="23"/>
      <c r="E812" s="23"/>
      <c r="F812" s="14" t="str">
        <f>LEFT(Table34[[#This Row],[Account Description ]],5)</f>
        <v/>
      </c>
      <c r="G812" s="1"/>
      <c r="H812" s="1"/>
      <c r="I812" s="20"/>
      <c r="J812" s="1"/>
      <c r="K812" s="16"/>
      <c r="L812" s="16"/>
      <c r="M812" s="17">
        <f>Table34[[#This Row],[Debet]]</f>
        <v>0</v>
      </c>
      <c r="T812"/>
    </row>
    <row r="813" spans="1:20" x14ac:dyDescent="0.25">
      <c r="A813" s="11"/>
      <c r="B813" s="1"/>
      <c r="C813" s="13"/>
      <c r="D813" s="23"/>
      <c r="E813" s="23"/>
      <c r="F813" s="14" t="str">
        <f>LEFT(Table34[[#This Row],[Account Description ]],5)</f>
        <v/>
      </c>
      <c r="G813" s="1"/>
      <c r="H813" s="1"/>
      <c r="I813" s="20"/>
      <c r="J813" s="1"/>
      <c r="K813" s="16"/>
      <c r="L813" s="16"/>
      <c r="M813" s="17">
        <f>Table34[[#This Row],[Debet]]</f>
        <v>0</v>
      </c>
      <c r="T813"/>
    </row>
    <row r="814" spans="1:20" x14ac:dyDescent="0.25">
      <c r="A814" s="11"/>
      <c r="B814" s="1"/>
      <c r="C814" s="13"/>
      <c r="D814" s="23"/>
      <c r="E814" s="23"/>
      <c r="F814" s="14" t="str">
        <f>LEFT(Table34[[#This Row],[Account Description ]],5)</f>
        <v/>
      </c>
      <c r="G814" s="1"/>
      <c r="H814" s="1"/>
      <c r="I814" s="20"/>
      <c r="J814" s="1"/>
      <c r="K814" s="16"/>
      <c r="L814" s="16"/>
      <c r="M814" s="17">
        <f>Table34[[#This Row],[Debet]]</f>
        <v>0</v>
      </c>
      <c r="T814"/>
    </row>
    <row r="815" spans="1:20" x14ac:dyDescent="0.25">
      <c r="A815" s="11"/>
      <c r="B815" s="1"/>
      <c r="C815" s="13"/>
      <c r="D815" s="23"/>
      <c r="E815" s="23"/>
      <c r="F815" s="14" t="str">
        <f>LEFT(Table34[[#This Row],[Account Description ]],5)</f>
        <v/>
      </c>
      <c r="G815" s="1"/>
      <c r="H815" s="1"/>
      <c r="I815" s="20"/>
      <c r="J815" s="1"/>
      <c r="K815" s="16"/>
      <c r="L815" s="16"/>
      <c r="M815" s="17">
        <f>Table34[[#This Row],[Debet]]</f>
        <v>0</v>
      </c>
      <c r="T815"/>
    </row>
    <row r="816" spans="1:20" x14ac:dyDescent="0.25">
      <c r="A816" s="11"/>
      <c r="B816" s="1"/>
      <c r="C816" s="13"/>
      <c r="D816" s="23"/>
      <c r="E816" s="23"/>
      <c r="F816" s="14" t="str">
        <f>LEFT(Table34[[#This Row],[Account Description ]],5)</f>
        <v/>
      </c>
      <c r="G816" s="1"/>
      <c r="H816" s="1"/>
      <c r="I816" s="20"/>
      <c r="J816" s="1"/>
      <c r="K816" s="16"/>
      <c r="L816" s="16"/>
      <c r="M816" s="17">
        <f>Table34[[#This Row],[Debet]]</f>
        <v>0</v>
      </c>
      <c r="T816"/>
    </row>
    <row r="817" spans="1:20" x14ac:dyDescent="0.25">
      <c r="A817" s="11"/>
      <c r="B817" s="1"/>
      <c r="C817" s="13"/>
      <c r="D817" s="23"/>
      <c r="E817" s="23"/>
      <c r="F817" s="14" t="str">
        <f>LEFT(Table34[[#This Row],[Account Description ]],5)</f>
        <v/>
      </c>
      <c r="G817" s="1"/>
      <c r="H817" s="1"/>
      <c r="I817" s="20"/>
      <c r="J817" s="1"/>
      <c r="K817" s="16"/>
      <c r="L817" s="16"/>
      <c r="M817" s="17">
        <f>Table34[[#This Row],[Debet]]</f>
        <v>0</v>
      </c>
      <c r="T817"/>
    </row>
    <row r="818" spans="1:20" x14ac:dyDescent="0.25">
      <c r="A818" s="11"/>
      <c r="B818" s="1"/>
      <c r="C818" s="13"/>
      <c r="D818" s="23"/>
      <c r="E818" s="23"/>
      <c r="F818" s="14" t="str">
        <f>LEFT(Table34[[#This Row],[Account Description ]],5)</f>
        <v/>
      </c>
      <c r="G818" s="1"/>
      <c r="H818" s="1"/>
      <c r="I818" s="20"/>
      <c r="J818" s="1"/>
      <c r="K818" s="16"/>
      <c r="L818" s="16"/>
      <c r="M818" s="17">
        <f>Table34[[#This Row],[Debet]]</f>
        <v>0</v>
      </c>
      <c r="T818"/>
    </row>
    <row r="819" spans="1:20" x14ac:dyDescent="0.25">
      <c r="A819" s="11"/>
      <c r="B819" s="1"/>
      <c r="C819" s="13"/>
      <c r="D819" s="23"/>
      <c r="E819" s="23"/>
      <c r="F819" s="14" t="str">
        <f>LEFT(Table34[[#This Row],[Account Description ]],5)</f>
        <v/>
      </c>
      <c r="G819" s="1"/>
      <c r="H819" s="1"/>
      <c r="I819" s="20"/>
      <c r="J819" s="1"/>
      <c r="K819" s="16"/>
      <c r="L819" s="16"/>
      <c r="M819" s="17">
        <f>Table34[[#This Row],[Debet]]</f>
        <v>0</v>
      </c>
      <c r="T819"/>
    </row>
    <row r="820" spans="1:20" x14ac:dyDescent="0.25">
      <c r="A820" s="11"/>
      <c r="B820" s="1"/>
      <c r="C820" s="13"/>
      <c r="D820" s="23"/>
      <c r="E820" s="23"/>
      <c r="F820" s="14" t="str">
        <f>LEFT(Table34[[#This Row],[Account Description ]],5)</f>
        <v/>
      </c>
      <c r="G820" s="1"/>
      <c r="H820" s="1"/>
      <c r="I820" s="20"/>
      <c r="J820" s="1"/>
      <c r="K820" s="16"/>
      <c r="L820" s="16"/>
      <c r="M820" s="17">
        <f>Table34[[#This Row],[Debet]]</f>
        <v>0</v>
      </c>
      <c r="T820"/>
    </row>
    <row r="821" spans="1:20" x14ac:dyDescent="0.25">
      <c r="A821" s="11"/>
      <c r="B821" s="1"/>
      <c r="C821" s="13"/>
      <c r="D821" s="23"/>
      <c r="E821" s="23"/>
      <c r="F821" s="14" t="str">
        <f>LEFT(Table34[[#This Row],[Account Description ]],5)</f>
        <v/>
      </c>
      <c r="G821" s="1"/>
      <c r="H821" s="1"/>
      <c r="I821" s="20"/>
      <c r="J821" s="1"/>
      <c r="K821" s="16"/>
      <c r="L821" s="16"/>
      <c r="M821" s="17">
        <f>Table34[[#This Row],[Debet]]</f>
        <v>0</v>
      </c>
      <c r="T821"/>
    </row>
    <row r="822" spans="1:20" x14ac:dyDescent="0.25">
      <c r="A822" s="11"/>
      <c r="B822" s="1"/>
      <c r="C822" s="13"/>
      <c r="D822" s="23"/>
      <c r="E822" s="23"/>
      <c r="F822" s="14" t="str">
        <f>LEFT(Table34[[#This Row],[Account Description ]],5)</f>
        <v/>
      </c>
      <c r="G822" s="1"/>
      <c r="H822" s="1"/>
      <c r="I822" s="20"/>
      <c r="J822" s="1"/>
      <c r="K822" s="16"/>
      <c r="L822" s="16"/>
      <c r="M822" s="17">
        <f>Table34[[#This Row],[Debet]]</f>
        <v>0</v>
      </c>
      <c r="T822"/>
    </row>
    <row r="823" spans="1:20" x14ac:dyDescent="0.25">
      <c r="A823" s="11"/>
      <c r="B823" s="1"/>
      <c r="C823" s="13"/>
      <c r="D823" s="23"/>
      <c r="E823" s="23"/>
      <c r="F823" s="14" t="str">
        <f>LEFT(Table34[[#This Row],[Account Description ]],5)</f>
        <v/>
      </c>
      <c r="G823" s="1"/>
      <c r="H823" s="1"/>
      <c r="I823" s="20"/>
      <c r="J823" s="1"/>
      <c r="K823" s="16"/>
      <c r="L823" s="16"/>
      <c r="M823" s="17">
        <f>Table34[[#This Row],[Debet]]</f>
        <v>0</v>
      </c>
      <c r="T823"/>
    </row>
    <row r="824" spans="1:20" x14ac:dyDescent="0.25">
      <c r="A824" s="11"/>
      <c r="B824" s="1"/>
      <c r="C824" s="13"/>
      <c r="D824" s="23"/>
      <c r="E824" s="23"/>
      <c r="F824" s="14" t="str">
        <f>LEFT(Table34[[#This Row],[Account Description ]],5)</f>
        <v/>
      </c>
      <c r="G824" s="1"/>
      <c r="H824" s="1"/>
      <c r="I824" s="20"/>
      <c r="J824" s="1"/>
      <c r="K824" s="16"/>
      <c r="L824" s="16"/>
      <c r="M824" s="17">
        <f>Table34[[#This Row],[Debet]]</f>
        <v>0</v>
      </c>
      <c r="T824"/>
    </row>
    <row r="825" spans="1:20" x14ac:dyDescent="0.25">
      <c r="A825" s="11"/>
      <c r="B825" s="1"/>
      <c r="C825" s="13"/>
      <c r="D825" s="23"/>
      <c r="E825" s="23"/>
      <c r="F825" s="14" t="str">
        <f>LEFT(Table34[[#This Row],[Account Description ]],5)</f>
        <v/>
      </c>
      <c r="G825" s="1"/>
      <c r="H825" s="1"/>
      <c r="I825" s="20"/>
      <c r="J825" s="1"/>
      <c r="K825" s="16"/>
      <c r="L825" s="16"/>
      <c r="M825" s="17">
        <f>Table34[[#This Row],[Debet]]</f>
        <v>0</v>
      </c>
      <c r="T825"/>
    </row>
    <row r="826" spans="1:20" x14ac:dyDescent="0.25">
      <c r="A826" s="11"/>
      <c r="B826" s="1"/>
      <c r="C826" s="13"/>
      <c r="D826" s="23"/>
      <c r="E826" s="23"/>
      <c r="F826" s="14" t="str">
        <f>LEFT(Table34[[#This Row],[Account Description ]],5)</f>
        <v/>
      </c>
      <c r="G826" s="1"/>
      <c r="H826" s="1"/>
      <c r="I826" s="20"/>
      <c r="J826" s="1"/>
      <c r="K826" s="16"/>
      <c r="L826" s="16"/>
      <c r="M826" s="17">
        <f>Table34[[#This Row],[Debet]]</f>
        <v>0</v>
      </c>
      <c r="T826"/>
    </row>
    <row r="827" spans="1:20" x14ac:dyDescent="0.25">
      <c r="A827" s="11"/>
      <c r="B827" s="1"/>
      <c r="C827" s="13"/>
      <c r="D827" s="23"/>
      <c r="E827" s="23"/>
      <c r="F827" s="14" t="str">
        <f>LEFT(Table34[[#This Row],[Account Description ]],5)</f>
        <v/>
      </c>
      <c r="G827" s="1"/>
      <c r="H827" s="1"/>
      <c r="I827" s="20"/>
      <c r="J827" s="1"/>
      <c r="K827" s="16"/>
      <c r="L827" s="16"/>
      <c r="M827" s="17">
        <f>Table34[[#This Row],[Debet]]</f>
        <v>0</v>
      </c>
      <c r="T827"/>
    </row>
    <row r="828" spans="1:20" x14ac:dyDescent="0.25">
      <c r="A828" s="11"/>
      <c r="B828" s="1"/>
      <c r="C828" s="13"/>
      <c r="D828" s="23"/>
      <c r="E828" s="23"/>
      <c r="F828" s="14" t="str">
        <f>LEFT(Table34[[#This Row],[Account Description ]],5)</f>
        <v/>
      </c>
      <c r="G828" s="1"/>
      <c r="H828" s="1"/>
      <c r="I828" s="20"/>
      <c r="J828" s="1"/>
      <c r="K828" s="16"/>
      <c r="L828" s="16"/>
      <c r="M828" s="17">
        <f>Table34[[#This Row],[Debet]]</f>
        <v>0</v>
      </c>
      <c r="T828"/>
    </row>
    <row r="829" spans="1:20" x14ac:dyDescent="0.25">
      <c r="A829" s="11"/>
      <c r="B829" s="1"/>
      <c r="C829" s="13"/>
      <c r="D829" s="23"/>
      <c r="E829" s="23"/>
      <c r="F829" s="14" t="str">
        <f>LEFT(Table34[[#This Row],[Account Description ]],5)</f>
        <v/>
      </c>
      <c r="G829" s="1"/>
      <c r="H829" s="1"/>
      <c r="I829" s="20"/>
      <c r="J829" s="1"/>
      <c r="K829" s="16"/>
      <c r="L829" s="16"/>
      <c r="M829" s="17">
        <f>Table34[[#This Row],[Debet]]</f>
        <v>0</v>
      </c>
      <c r="T829"/>
    </row>
    <row r="830" spans="1:20" x14ac:dyDescent="0.25">
      <c r="A830" s="11"/>
      <c r="B830" s="1"/>
      <c r="C830" s="13"/>
      <c r="D830" s="23"/>
      <c r="E830" s="23"/>
      <c r="F830" s="14" t="str">
        <f>LEFT(Table34[[#This Row],[Account Description ]],5)</f>
        <v/>
      </c>
      <c r="G830" s="1"/>
      <c r="H830" s="1"/>
      <c r="I830" s="20"/>
      <c r="J830" s="1"/>
      <c r="K830" s="16"/>
      <c r="L830" s="16"/>
      <c r="M830" s="17">
        <f>Table34[[#This Row],[Debet]]</f>
        <v>0</v>
      </c>
      <c r="T830"/>
    </row>
    <row r="831" spans="1:20" x14ac:dyDescent="0.25">
      <c r="A831" s="11"/>
      <c r="B831" s="1"/>
      <c r="C831" s="13"/>
      <c r="D831" s="23"/>
      <c r="E831" s="23"/>
      <c r="F831" s="14" t="str">
        <f>LEFT(Table34[[#This Row],[Account Description ]],5)</f>
        <v/>
      </c>
      <c r="G831" s="1"/>
      <c r="H831" s="1"/>
      <c r="I831" s="20"/>
      <c r="J831" s="1"/>
      <c r="K831" s="16"/>
      <c r="L831" s="16"/>
      <c r="M831" s="17">
        <f>Table34[[#This Row],[Debet]]</f>
        <v>0</v>
      </c>
      <c r="T831"/>
    </row>
    <row r="832" spans="1:20" x14ac:dyDescent="0.25">
      <c r="A832" s="11"/>
      <c r="B832" s="1"/>
      <c r="C832" s="13"/>
      <c r="D832" s="23"/>
      <c r="E832" s="23"/>
      <c r="F832" s="14" t="str">
        <f>LEFT(Table34[[#This Row],[Account Description ]],5)</f>
        <v/>
      </c>
      <c r="G832" s="1"/>
      <c r="H832" s="1"/>
      <c r="I832" s="20"/>
      <c r="J832" s="1"/>
      <c r="K832" s="16"/>
      <c r="L832" s="16"/>
      <c r="M832" s="17">
        <f>Table34[[#This Row],[Debet]]</f>
        <v>0</v>
      </c>
      <c r="T832"/>
    </row>
    <row r="833" spans="1:20" x14ac:dyDescent="0.25">
      <c r="A833" s="11"/>
      <c r="B833" s="1"/>
      <c r="C833" s="13"/>
      <c r="D833" s="23"/>
      <c r="E833" s="23"/>
      <c r="F833" s="14" t="str">
        <f>LEFT(Table34[[#This Row],[Account Description ]],5)</f>
        <v/>
      </c>
      <c r="G833" s="1"/>
      <c r="H833" s="1"/>
      <c r="I833" s="20"/>
      <c r="J833" s="1"/>
      <c r="K833" s="16"/>
      <c r="L833" s="16"/>
      <c r="M833" s="17">
        <f>Table34[[#This Row],[Debet]]</f>
        <v>0</v>
      </c>
      <c r="T833"/>
    </row>
    <row r="834" spans="1:20" x14ac:dyDescent="0.25">
      <c r="A834" s="11"/>
      <c r="B834" s="1"/>
      <c r="C834" s="13"/>
      <c r="D834" s="23"/>
      <c r="E834" s="23"/>
      <c r="F834" s="14" t="str">
        <f>LEFT(Table34[[#This Row],[Account Description ]],5)</f>
        <v/>
      </c>
      <c r="G834" s="1"/>
      <c r="H834" s="1"/>
      <c r="I834" s="20"/>
      <c r="J834" s="1"/>
      <c r="K834" s="16"/>
      <c r="L834" s="16"/>
      <c r="M834" s="17">
        <f>Table34[[#This Row],[Debet]]</f>
        <v>0</v>
      </c>
      <c r="T834"/>
    </row>
    <row r="835" spans="1:20" x14ac:dyDescent="0.25">
      <c r="A835" s="11"/>
      <c r="B835" s="1"/>
      <c r="C835" s="13"/>
      <c r="D835" s="23"/>
      <c r="E835" s="23"/>
      <c r="F835" s="14" t="str">
        <f>LEFT(Table34[[#This Row],[Account Description ]],5)</f>
        <v/>
      </c>
      <c r="G835" s="1"/>
      <c r="H835" s="1"/>
      <c r="I835" s="20"/>
      <c r="J835" s="1"/>
      <c r="K835" s="16"/>
      <c r="L835" s="16"/>
      <c r="M835" s="17">
        <f>Table34[[#This Row],[Debet]]</f>
        <v>0</v>
      </c>
      <c r="T835"/>
    </row>
    <row r="836" spans="1:20" x14ac:dyDescent="0.25">
      <c r="A836" s="11"/>
      <c r="B836" s="1"/>
      <c r="C836" s="13"/>
      <c r="D836" s="23"/>
      <c r="E836" s="23"/>
      <c r="F836" s="14" t="str">
        <f>LEFT(Table34[[#This Row],[Account Description ]],5)</f>
        <v/>
      </c>
      <c r="G836" s="1"/>
      <c r="H836" s="1"/>
      <c r="I836" s="20"/>
      <c r="J836" s="1"/>
      <c r="K836" s="16"/>
      <c r="L836" s="16"/>
      <c r="M836" s="17">
        <f>Table34[[#This Row],[Debet]]</f>
        <v>0</v>
      </c>
      <c r="T836"/>
    </row>
    <row r="837" spans="1:20" x14ac:dyDescent="0.25">
      <c r="A837" s="11"/>
      <c r="B837" s="1"/>
      <c r="C837" s="13"/>
      <c r="D837" s="23"/>
      <c r="E837" s="23"/>
      <c r="F837" s="14" t="str">
        <f>LEFT(Table34[[#This Row],[Account Description ]],5)</f>
        <v/>
      </c>
      <c r="G837" s="1"/>
      <c r="H837" s="1"/>
      <c r="I837" s="20"/>
      <c r="J837" s="1"/>
      <c r="K837" s="16"/>
      <c r="L837" s="16"/>
      <c r="M837" s="17">
        <f>Table34[[#This Row],[Debet]]</f>
        <v>0</v>
      </c>
      <c r="T837"/>
    </row>
    <row r="838" spans="1:20" x14ac:dyDescent="0.25">
      <c r="A838" s="11"/>
      <c r="B838" s="1"/>
      <c r="C838" s="13"/>
      <c r="D838" s="23"/>
      <c r="E838" s="23"/>
      <c r="F838" s="14" t="str">
        <f>LEFT(Table34[[#This Row],[Account Description ]],5)</f>
        <v/>
      </c>
      <c r="G838" s="1"/>
      <c r="H838" s="1"/>
      <c r="I838" s="20"/>
      <c r="J838" s="1"/>
      <c r="K838" s="16"/>
      <c r="L838" s="16"/>
      <c r="M838" s="17">
        <f>Table34[[#This Row],[Debet]]</f>
        <v>0</v>
      </c>
      <c r="T838"/>
    </row>
    <row r="839" spans="1:20" x14ac:dyDescent="0.25">
      <c r="A839" s="11"/>
      <c r="B839" s="1"/>
      <c r="C839" s="13"/>
      <c r="D839" s="23"/>
      <c r="E839" s="23"/>
      <c r="F839" s="14" t="str">
        <f>LEFT(Table34[[#This Row],[Account Description ]],5)</f>
        <v/>
      </c>
      <c r="G839" s="1"/>
      <c r="H839" s="1"/>
      <c r="I839" s="20"/>
      <c r="J839" s="1"/>
      <c r="K839" s="16"/>
      <c r="L839" s="16"/>
      <c r="M839" s="17">
        <f>Table34[[#This Row],[Debet]]</f>
        <v>0</v>
      </c>
      <c r="T839"/>
    </row>
    <row r="840" spans="1:20" x14ac:dyDescent="0.25">
      <c r="A840" s="11"/>
      <c r="B840" s="1"/>
      <c r="C840" s="13"/>
      <c r="D840" s="23"/>
      <c r="E840" s="23"/>
      <c r="F840" s="14" t="str">
        <f>LEFT(Table34[[#This Row],[Account Description ]],5)</f>
        <v/>
      </c>
      <c r="G840" s="1"/>
      <c r="H840" s="1"/>
      <c r="I840" s="20"/>
      <c r="J840" s="1"/>
      <c r="K840" s="16"/>
      <c r="L840" s="16"/>
      <c r="M840" s="17">
        <f>Table34[[#This Row],[Debet]]</f>
        <v>0</v>
      </c>
      <c r="T840"/>
    </row>
    <row r="841" spans="1:20" x14ac:dyDescent="0.25">
      <c r="A841" s="11"/>
      <c r="B841" s="1"/>
      <c r="C841" s="13"/>
      <c r="D841" s="23"/>
      <c r="E841" s="23"/>
      <c r="F841" s="14" t="str">
        <f>LEFT(Table34[[#This Row],[Account Description ]],5)</f>
        <v/>
      </c>
      <c r="G841" s="1"/>
      <c r="H841" s="1"/>
      <c r="I841" s="20"/>
      <c r="J841" s="1"/>
      <c r="K841" s="16"/>
      <c r="L841" s="16"/>
      <c r="M841" s="17">
        <f>Table34[[#This Row],[Debet]]</f>
        <v>0</v>
      </c>
      <c r="T841"/>
    </row>
    <row r="842" spans="1:20" x14ac:dyDescent="0.25">
      <c r="A842" s="11"/>
      <c r="B842" s="1"/>
      <c r="C842" s="13"/>
      <c r="D842" s="23"/>
      <c r="E842" s="23"/>
      <c r="F842" s="14" t="str">
        <f>LEFT(Table34[[#This Row],[Account Description ]],5)</f>
        <v/>
      </c>
      <c r="G842" s="1"/>
      <c r="H842" s="1"/>
      <c r="I842" s="20"/>
      <c r="J842" s="1"/>
      <c r="K842" s="16"/>
      <c r="L842" s="16"/>
      <c r="M842" s="17">
        <f>Table34[[#This Row],[Debet]]</f>
        <v>0</v>
      </c>
      <c r="T842"/>
    </row>
    <row r="843" spans="1:20" x14ac:dyDescent="0.25">
      <c r="A843" s="11"/>
      <c r="B843" s="1"/>
      <c r="C843" s="13"/>
      <c r="D843" s="23"/>
      <c r="E843" s="23"/>
      <c r="F843" s="14" t="str">
        <f>LEFT(Table34[[#This Row],[Account Description ]],5)</f>
        <v/>
      </c>
      <c r="G843" s="1"/>
      <c r="H843" s="1"/>
      <c r="I843" s="20"/>
      <c r="J843" s="1"/>
      <c r="K843" s="16"/>
      <c r="L843" s="16"/>
      <c r="M843" s="17">
        <f>Table34[[#This Row],[Debet]]</f>
        <v>0</v>
      </c>
      <c r="T843"/>
    </row>
    <row r="844" spans="1:20" x14ac:dyDescent="0.25">
      <c r="A844" s="11"/>
      <c r="B844" s="1"/>
      <c r="C844" s="13"/>
      <c r="D844" s="23"/>
      <c r="E844" s="23"/>
      <c r="F844" s="14" t="str">
        <f>LEFT(Table34[[#This Row],[Account Description ]],5)</f>
        <v/>
      </c>
      <c r="G844" s="1"/>
      <c r="H844" s="1"/>
      <c r="I844" s="20"/>
      <c r="J844" s="1"/>
      <c r="K844" s="16"/>
      <c r="L844" s="16"/>
      <c r="M844" s="17">
        <f>Table34[[#This Row],[Debet]]</f>
        <v>0</v>
      </c>
      <c r="T844"/>
    </row>
    <row r="845" spans="1:20" x14ac:dyDescent="0.25">
      <c r="A845" s="11"/>
      <c r="B845" s="1"/>
      <c r="C845" s="13"/>
      <c r="D845" s="23"/>
      <c r="E845" s="23"/>
      <c r="F845" s="14" t="str">
        <f>LEFT(Table34[[#This Row],[Account Description ]],5)</f>
        <v/>
      </c>
      <c r="G845" s="1"/>
      <c r="H845" s="1"/>
      <c r="I845" s="20"/>
      <c r="J845" s="1"/>
      <c r="K845" s="16"/>
      <c r="L845" s="16"/>
      <c r="M845" s="17">
        <f>Table34[[#This Row],[Debet]]</f>
        <v>0</v>
      </c>
      <c r="T845"/>
    </row>
    <row r="846" spans="1:20" x14ac:dyDescent="0.25">
      <c r="A846" s="11"/>
      <c r="B846" s="1"/>
      <c r="C846" s="13"/>
      <c r="D846" s="23"/>
      <c r="E846" s="23"/>
      <c r="F846" s="14" t="str">
        <f>LEFT(Table34[[#This Row],[Account Description ]],5)</f>
        <v/>
      </c>
      <c r="G846" s="1"/>
      <c r="H846" s="1"/>
      <c r="I846" s="20"/>
      <c r="J846" s="1"/>
      <c r="K846" s="16"/>
      <c r="L846" s="16"/>
      <c r="M846" s="17">
        <f>Table34[[#This Row],[Debet]]</f>
        <v>0</v>
      </c>
      <c r="T846"/>
    </row>
    <row r="847" spans="1:20" x14ac:dyDescent="0.25">
      <c r="A847" s="11"/>
      <c r="B847" s="1"/>
      <c r="C847" s="13"/>
      <c r="D847" s="23"/>
      <c r="E847" s="23"/>
      <c r="F847" s="14" t="str">
        <f>LEFT(Table34[[#This Row],[Account Description ]],5)</f>
        <v/>
      </c>
      <c r="G847" s="1"/>
      <c r="H847" s="1"/>
      <c r="I847" s="20"/>
      <c r="J847" s="1"/>
      <c r="K847" s="16"/>
      <c r="L847" s="16"/>
      <c r="M847" s="17">
        <f>Table34[[#This Row],[Debet]]</f>
        <v>0</v>
      </c>
      <c r="T847"/>
    </row>
    <row r="848" spans="1:20" x14ac:dyDescent="0.25">
      <c r="A848" s="11"/>
      <c r="B848" s="1"/>
      <c r="C848" s="13"/>
      <c r="D848" s="23"/>
      <c r="E848" s="23"/>
      <c r="F848" s="14" t="str">
        <f>LEFT(Table34[[#This Row],[Account Description ]],5)</f>
        <v/>
      </c>
      <c r="G848" s="1"/>
      <c r="H848" s="1"/>
      <c r="I848" s="20"/>
      <c r="J848" s="1"/>
      <c r="K848" s="16"/>
      <c r="L848" s="16"/>
      <c r="M848" s="17">
        <f>Table34[[#This Row],[Debet]]</f>
        <v>0</v>
      </c>
      <c r="T848"/>
    </row>
    <row r="849" spans="1:20" x14ac:dyDescent="0.25">
      <c r="A849" s="11"/>
      <c r="B849" s="1"/>
      <c r="C849" s="13"/>
      <c r="D849" s="23"/>
      <c r="E849" s="23"/>
      <c r="F849" s="14" t="str">
        <f>LEFT(Table34[[#This Row],[Account Description ]],5)</f>
        <v/>
      </c>
      <c r="G849" s="1"/>
      <c r="H849" s="1"/>
      <c r="I849" s="20"/>
      <c r="J849" s="1"/>
      <c r="K849" s="16"/>
      <c r="L849" s="16"/>
      <c r="M849" s="17">
        <f>Table34[[#This Row],[Debet]]</f>
        <v>0</v>
      </c>
      <c r="T849"/>
    </row>
    <row r="850" spans="1:20" x14ac:dyDescent="0.25">
      <c r="A850" s="11"/>
      <c r="B850" s="1"/>
      <c r="C850" s="13"/>
      <c r="D850" s="23"/>
      <c r="E850" s="23"/>
      <c r="F850" s="14" t="str">
        <f>LEFT(Table34[[#This Row],[Account Description ]],5)</f>
        <v/>
      </c>
      <c r="G850" s="1"/>
      <c r="H850" s="1"/>
      <c r="I850" s="20"/>
      <c r="J850" s="1"/>
      <c r="K850" s="16"/>
      <c r="L850" s="16"/>
      <c r="M850" s="17">
        <f>Table34[[#This Row],[Debet]]</f>
        <v>0</v>
      </c>
      <c r="T850"/>
    </row>
    <row r="851" spans="1:20" x14ac:dyDescent="0.25">
      <c r="A851" s="11"/>
      <c r="B851" s="1"/>
      <c r="C851" s="13"/>
      <c r="D851" s="23"/>
      <c r="E851" s="23"/>
      <c r="F851" s="14" t="str">
        <f>LEFT(Table34[[#This Row],[Account Description ]],5)</f>
        <v/>
      </c>
      <c r="G851" s="1"/>
      <c r="H851" s="1"/>
      <c r="I851" s="20"/>
      <c r="J851" s="1"/>
      <c r="K851" s="16"/>
      <c r="L851" s="16"/>
      <c r="M851" s="17">
        <f>Table34[[#This Row],[Debet]]</f>
        <v>0</v>
      </c>
      <c r="T851"/>
    </row>
    <row r="852" spans="1:20" x14ac:dyDescent="0.25">
      <c r="A852" s="11"/>
      <c r="B852" s="1"/>
      <c r="C852" s="13"/>
      <c r="D852" s="23"/>
      <c r="E852" s="23"/>
      <c r="F852" s="14" t="str">
        <f>LEFT(Table34[[#This Row],[Account Description ]],5)</f>
        <v/>
      </c>
      <c r="G852" s="1"/>
      <c r="H852" s="1"/>
      <c r="I852" s="20"/>
      <c r="J852" s="1"/>
      <c r="K852" s="16"/>
      <c r="L852" s="16"/>
      <c r="M852" s="17">
        <f>Table34[[#This Row],[Debet]]</f>
        <v>0</v>
      </c>
      <c r="T852"/>
    </row>
    <row r="853" spans="1:20" x14ac:dyDescent="0.25">
      <c r="A853" s="11"/>
      <c r="B853" s="1"/>
      <c r="C853" s="13"/>
      <c r="D853" s="23"/>
      <c r="E853" s="23"/>
      <c r="F853" s="14" t="str">
        <f>LEFT(Table34[[#This Row],[Account Description ]],5)</f>
        <v/>
      </c>
      <c r="G853" s="1"/>
      <c r="H853" s="1"/>
      <c r="I853" s="20"/>
      <c r="J853" s="1"/>
      <c r="K853" s="16"/>
      <c r="L853" s="16"/>
      <c r="M853" s="17">
        <f>Table34[[#This Row],[Debet]]</f>
        <v>0</v>
      </c>
      <c r="T853"/>
    </row>
    <row r="854" spans="1:20" x14ac:dyDescent="0.25">
      <c r="A854" s="11"/>
      <c r="B854" s="1"/>
      <c r="C854" s="13"/>
      <c r="D854" s="23"/>
      <c r="E854" s="23"/>
      <c r="F854" s="14" t="str">
        <f>LEFT(Table34[[#This Row],[Account Description ]],5)</f>
        <v/>
      </c>
      <c r="G854" s="1"/>
      <c r="H854" s="1"/>
      <c r="I854" s="20"/>
      <c r="J854" s="1"/>
      <c r="K854" s="16"/>
      <c r="L854" s="16"/>
      <c r="M854" s="17">
        <f>Table34[[#This Row],[Debet]]</f>
        <v>0</v>
      </c>
      <c r="T854"/>
    </row>
    <row r="855" spans="1:20" x14ac:dyDescent="0.25">
      <c r="A855" s="11"/>
      <c r="B855" s="1"/>
      <c r="C855" s="13"/>
      <c r="D855" s="23"/>
      <c r="E855" s="23"/>
      <c r="F855" s="14" t="str">
        <f>LEFT(Table34[[#This Row],[Account Description ]],5)</f>
        <v/>
      </c>
      <c r="G855" s="1"/>
      <c r="H855" s="1"/>
      <c r="I855" s="20"/>
      <c r="J855" s="1"/>
      <c r="K855" s="16"/>
      <c r="L855" s="16"/>
      <c r="M855" s="17">
        <f>Table34[[#This Row],[Debet]]</f>
        <v>0</v>
      </c>
      <c r="T855"/>
    </row>
    <row r="856" spans="1:20" x14ac:dyDescent="0.25">
      <c r="A856" s="11"/>
      <c r="B856" s="1"/>
      <c r="C856" s="13"/>
      <c r="D856" s="23"/>
      <c r="E856" s="23"/>
      <c r="F856" s="14" t="str">
        <f>LEFT(Table34[[#This Row],[Account Description ]],5)</f>
        <v/>
      </c>
      <c r="G856" s="1"/>
      <c r="H856" s="1"/>
      <c r="I856" s="20"/>
      <c r="J856" s="1"/>
      <c r="K856" s="16"/>
      <c r="L856" s="16"/>
      <c r="M856" s="17">
        <f>Table34[[#This Row],[Debet]]</f>
        <v>0</v>
      </c>
      <c r="T856"/>
    </row>
    <row r="857" spans="1:20" x14ac:dyDescent="0.25">
      <c r="A857" s="11"/>
      <c r="B857" s="1"/>
      <c r="C857" s="13"/>
      <c r="D857" s="23"/>
      <c r="E857" s="23"/>
      <c r="F857" s="14" t="str">
        <f>LEFT(Table34[[#This Row],[Account Description ]],5)</f>
        <v/>
      </c>
      <c r="G857" s="1"/>
      <c r="H857" s="1"/>
      <c r="I857" s="20"/>
      <c r="J857" s="1"/>
      <c r="K857" s="16"/>
      <c r="L857" s="16"/>
      <c r="M857" s="17">
        <f>Table34[[#This Row],[Debet]]</f>
        <v>0</v>
      </c>
      <c r="T857"/>
    </row>
    <row r="858" spans="1:20" x14ac:dyDescent="0.25">
      <c r="A858" s="11"/>
      <c r="B858" s="1"/>
      <c r="C858" s="13"/>
      <c r="D858" s="23"/>
      <c r="E858" s="23"/>
      <c r="F858" s="14" t="str">
        <f>LEFT(Table34[[#This Row],[Account Description ]],5)</f>
        <v/>
      </c>
      <c r="G858" s="1"/>
      <c r="H858" s="1"/>
      <c r="I858" s="20"/>
      <c r="J858" s="1"/>
      <c r="K858" s="16"/>
      <c r="L858" s="16"/>
      <c r="M858" s="17">
        <f>Table34[[#This Row],[Debet]]</f>
        <v>0</v>
      </c>
      <c r="T858"/>
    </row>
    <row r="859" spans="1:20" x14ac:dyDescent="0.25">
      <c r="A859" s="11"/>
      <c r="B859" s="1"/>
      <c r="C859" s="13"/>
      <c r="D859" s="23"/>
      <c r="E859" s="23"/>
      <c r="F859" s="14" t="str">
        <f>LEFT(Table34[[#This Row],[Account Description ]],5)</f>
        <v/>
      </c>
      <c r="G859" s="1"/>
      <c r="H859" s="1"/>
      <c r="I859" s="20"/>
      <c r="J859" s="1"/>
      <c r="K859" s="16"/>
      <c r="L859" s="16"/>
      <c r="M859" s="17">
        <f>Table34[[#This Row],[Debet]]</f>
        <v>0</v>
      </c>
      <c r="T859"/>
    </row>
    <row r="860" spans="1:20" x14ac:dyDescent="0.25">
      <c r="A860" s="11"/>
      <c r="B860" s="1"/>
      <c r="C860" s="13"/>
      <c r="D860" s="23"/>
      <c r="E860" s="23"/>
      <c r="F860" s="14" t="str">
        <f>LEFT(Table34[[#This Row],[Account Description ]],5)</f>
        <v/>
      </c>
      <c r="G860" s="1"/>
      <c r="H860" s="1"/>
      <c r="I860" s="20"/>
      <c r="J860" s="1"/>
      <c r="K860" s="16"/>
      <c r="L860" s="16"/>
      <c r="M860" s="17">
        <f>Table34[[#This Row],[Debet]]</f>
        <v>0</v>
      </c>
      <c r="T860"/>
    </row>
    <row r="861" spans="1:20" x14ac:dyDescent="0.25">
      <c r="A861" s="11"/>
      <c r="B861" s="1"/>
      <c r="C861" s="13"/>
      <c r="D861" s="23"/>
      <c r="E861" s="23"/>
      <c r="F861" s="14" t="str">
        <f>LEFT(Table34[[#This Row],[Account Description ]],5)</f>
        <v/>
      </c>
      <c r="G861" s="1"/>
      <c r="H861" s="1"/>
      <c r="I861" s="20"/>
      <c r="J861" s="1"/>
      <c r="K861" s="16"/>
      <c r="L861" s="16"/>
      <c r="M861" s="17">
        <f>Table34[[#This Row],[Debet]]</f>
        <v>0</v>
      </c>
      <c r="T861"/>
    </row>
    <row r="862" spans="1:20" x14ac:dyDescent="0.25">
      <c r="A862" s="11"/>
      <c r="B862" s="1"/>
      <c r="C862" s="13"/>
      <c r="D862" s="23"/>
      <c r="E862" s="23"/>
      <c r="F862" s="14" t="str">
        <f>LEFT(Table34[[#This Row],[Account Description ]],5)</f>
        <v/>
      </c>
      <c r="G862" s="1"/>
      <c r="H862" s="1"/>
      <c r="I862" s="20"/>
      <c r="J862" s="1"/>
      <c r="K862" s="16"/>
      <c r="L862" s="16"/>
      <c r="M862" s="17">
        <f>Table34[[#This Row],[Debet]]</f>
        <v>0</v>
      </c>
      <c r="T862"/>
    </row>
    <row r="863" spans="1:20" x14ac:dyDescent="0.25">
      <c r="A863" s="11"/>
      <c r="B863" s="1"/>
      <c r="C863" s="13"/>
      <c r="D863" s="23"/>
      <c r="E863" s="23"/>
      <c r="F863" s="14" t="str">
        <f>LEFT(Table34[[#This Row],[Account Description ]],5)</f>
        <v/>
      </c>
      <c r="G863" s="1"/>
      <c r="H863" s="1"/>
      <c r="I863" s="20"/>
      <c r="J863" s="1"/>
      <c r="K863" s="16"/>
      <c r="L863" s="16"/>
      <c r="M863" s="17">
        <f>Table34[[#This Row],[Debet]]</f>
        <v>0</v>
      </c>
      <c r="T863"/>
    </row>
    <row r="864" spans="1:20" x14ac:dyDescent="0.25">
      <c r="A864" s="11"/>
      <c r="B864" s="1"/>
      <c r="C864" s="13"/>
      <c r="D864" s="23"/>
      <c r="E864" s="23"/>
      <c r="F864" s="14" t="str">
        <f>LEFT(Table34[[#This Row],[Account Description ]],5)</f>
        <v/>
      </c>
      <c r="G864" s="1"/>
      <c r="H864" s="1"/>
      <c r="I864" s="20"/>
      <c r="J864" s="1"/>
      <c r="K864" s="16"/>
      <c r="L864" s="16"/>
      <c r="M864" s="17">
        <f>Table34[[#This Row],[Debet]]</f>
        <v>0</v>
      </c>
      <c r="T864"/>
    </row>
    <row r="865" spans="1:20" x14ac:dyDescent="0.25">
      <c r="A865" s="11"/>
      <c r="B865" s="1"/>
      <c r="C865" s="13"/>
      <c r="D865" s="23"/>
      <c r="E865" s="23"/>
      <c r="F865" s="14" t="str">
        <f>LEFT(Table34[[#This Row],[Account Description ]],5)</f>
        <v/>
      </c>
      <c r="G865" s="1"/>
      <c r="H865" s="1"/>
      <c r="I865" s="20"/>
      <c r="J865" s="1"/>
      <c r="K865" s="16"/>
      <c r="L865" s="16"/>
      <c r="M865" s="17">
        <f>Table34[[#This Row],[Debet]]</f>
        <v>0</v>
      </c>
      <c r="T865"/>
    </row>
    <row r="866" spans="1:20" x14ac:dyDescent="0.25">
      <c r="A866" s="11"/>
      <c r="B866" s="1"/>
      <c r="C866" s="13"/>
      <c r="D866" s="23"/>
      <c r="E866" s="23"/>
      <c r="F866" s="14" t="str">
        <f>LEFT(Table34[[#This Row],[Account Description ]],5)</f>
        <v/>
      </c>
      <c r="G866" s="1"/>
      <c r="H866" s="1"/>
      <c r="I866" s="20"/>
      <c r="J866" s="1"/>
      <c r="K866" s="16"/>
      <c r="L866" s="16"/>
      <c r="M866" s="17">
        <f>Table34[[#This Row],[Debet]]</f>
        <v>0</v>
      </c>
      <c r="T866"/>
    </row>
    <row r="867" spans="1:20" x14ac:dyDescent="0.25">
      <c r="A867" s="11"/>
      <c r="B867" s="1"/>
      <c r="C867" s="13"/>
      <c r="D867" s="23"/>
      <c r="E867" s="23"/>
      <c r="F867" s="14" t="str">
        <f>LEFT(Table34[[#This Row],[Account Description ]],5)</f>
        <v/>
      </c>
      <c r="G867" s="1"/>
      <c r="H867" s="1"/>
      <c r="I867" s="20"/>
      <c r="J867" s="1"/>
      <c r="K867" s="16"/>
      <c r="L867" s="16"/>
      <c r="M867" s="17">
        <f>Table34[[#This Row],[Debet]]</f>
        <v>0</v>
      </c>
      <c r="T867"/>
    </row>
    <row r="868" spans="1:20" x14ac:dyDescent="0.25">
      <c r="A868" s="11"/>
      <c r="B868" s="1"/>
      <c r="C868" s="13"/>
      <c r="D868" s="23"/>
      <c r="E868" s="23"/>
      <c r="F868" s="14" t="str">
        <f>LEFT(Table34[[#This Row],[Account Description ]],5)</f>
        <v/>
      </c>
      <c r="G868" s="1"/>
      <c r="H868" s="1"/>
      <c r="I868" s="20"/>
      <c r="J868" s="1"/>
      <c r="K868" s="16"/>
      <c r="L868" s="16"/>
      <c r="M868" s="17">
        <f>Table34[[#This Row],[Debet]]</f>
        <v>0</v>
      </c>
      <c r="T868"/>
    </row>
    <row r="869" spans="1:20" x14ac:dyDescent="0.25">
      <c r="A869" s="11"/>
      <c r="B869" s="1"/>
      <c r="C869" s="13"/>
      <c r="D869" s="23"/>
      <c r="E869" s="23"/>
      <c r="F869" s="14" t="str">
        <f>LEFT(Table34[[#This Row],[Account Description ]],5)</f>
        <v/>
      </c>
      <c r="G869" s="1"/>
      <c r="H869" s="1"/>
      <c r="I869" s="20"/>
      <c r="J869" s="1"/>
      <c r="K869" s="16"/>
      <c r="L869" s="16"/>
      <c r="M869" s="17">
        <f>Table34[[#This Row],[Debet]]</f>
        <v>0</v>
      </c>
      <c r="T869"/>
    </row>
    <row r="870" spans="1:20" x14ac:dyDescent="0.25">
      <c r="A870" s="11"/>
      <c r="B870" s="1"/>
      <c r="C870" s="13"/>
      <c r="D870" s="23"/>
      <c r="E870" s="23"/>
      <c r="F870" s="14" t="str">
        <f>LEFT(Table34[[#This Row],[Account Description ]],5)</f>
        <v/>
      </c>
      <c r="G870" s="1"/>
      <c r="H870" s="1"/>
      <c r="I870" s="20"/>
      <c r="J870" s="1"/>
      <c r="K870" s="16"/>
      <c r="L870" s="16"/>
      <c r="M870" s="17">
        <f>Table34[[#This Row],[Debet]]</f>
        <v>0</v>
      </c>
      <c r="T870"/>
    </row>
    <row r="871" spans="1:20" x14ac:dyDescent="0.25">
      <c r="A871" s="11"/>
      <c r="B871" s="1"/>
      <c r="C871" s="13"/>
      <c r="D871" s="23"/>
      <c r="E871" s="23"/>
      <c r="F871" s="14" t="str">
        <f>LEFT(Table34[[#This Row],[Account Description ]],5)</f>
        <v/>
      </c>
      <c r="G871" s="1"/>
      <c r="H871" s="1"/>
      <c r="I871" s="20"/>
      <c r="J871" s="1"/>
      <c r="K871" s="16"/>
      <c r="L871" s="16"/>
      <c r="M871" s="17">
        <f>Table34[[#This Row],[Debet]]</f>
        <v>0</v>
      </c>
      <c r="T871"/>
    </row>
    <row r="872" spans="1:20" x14ac:dyDescent="0.25">
      <c r="A872" s="11"/>
      <c r="B872" s="1"/>
      <c r="C872" s="13"/>
      <c r="D872" s="23"/>
      <c r="E872" s="23"/>
      <c r="F872" s="14" t="str">
        <f>LEFT(Table34[[#This Row],[Account Description ]],5)</f>
        <v/>
      </c>
      <c r="G872" s="1"/>
      <c r="H872" s="1"/>
      <c r="I872" s="20"/>
      <c r="J872" s="1"/>
      <c r="K872" s="16"/>
      <c r="L872" s="16"/>
      <c r="M872" s="17">
        <f>Table34[[#This Row],[Debet]]</f>
        <v>0</v>
      </c>
      <c r="T872"/>
    </row>
    <row r="873" spans="1:20" x14ac:dyDescent="0.25">
      <c r="A873" s="11"/>
      <c r="B873" s="1"/>
      <c r="C873" s="13"/>
      <c r="D873" s="23"/>
      <c r="E873" s="23"/>
      <c r="F873" s="14" t="str">
        <f>LEFT(Table34[[#This Row],[Account Description ]],5)</f>
        <v/>
      </c>
      <c r="G873" s="1"/>
      <c r="H873" s="1"/>
      <c r="I873" s="20"/>
      <c r="J873" s="1"/>
      <c r="K873" s="16"/>
      <c r="L873" s="16"/>
      <c r="M873" s="17">
        <f>Table34[[#This Row],[Debet]]</f>
        <v>0</v>
      </c>
      <c r="T873"/>
    </row>
    <row r="874" spans="1:20" x14ac:dyDescent="0.25">
      <c r="A874" s="11"/>
      <c r="B874" s="1"/>
      <c r="C874" s="13"/>
      <c r="D874" s="23"/>
      <c r="E874" s="23"/>
      <c r="F874" s="14" t="str">
        <f>LEFT(Table34[[#This Row],[Account Description ]],5)</f>
        <v/>
      </c>
      <c r="G874" s="1"/>
      <c r="H874" s="1"/>
      <c r="I874" s="20"/>
      <c r="J874" s="1"/>
      <c r="K874" s="16"/>
      <c r="L874" s="16"/>
      <c r="M874" s="17">
        <f>Table34[[#This Row],[Debet]]</f>
        <v>0</v>
      </c>
      <c r="T874"/>
    </row>
    <row r="875" spans="1:20" x14ac:dyDescent="0.25">
      <c r="A875" s="11"/>
      <c r="B875" s="1"/>
      <c r="C875" s="13"/>
      <c r="D875" s="23"/>
      <c r="E875" s="23"/>
      <c r="F875" s="14" t="str">
        <f>LEFT(Table34[[#This Row],[Account Description ]],5)</f>
        <v/>
      </c>
      <c r="G875" s="1"/>
      <c r="H875" s="1"/>
      <c r="I875" s="20"/>
      <c r="J875" s="1"/>
      <c r="K875" s="16"/>
      <c r="L875" s="16"/>
      <c r="M875" s="17">
        <f>Table34[[#This Row],[Debet]]</f>
        <v>0</v>
      </c>
      <c r="T875"/>
    </row>
    <row r="876" spans="1:20" x14ac:dyDescent="0.25">
      <c r="A876" s="11"/>
      <c r="B876" s="1"/>
      <c r="C876" s="13"/>
      <c r="D876" s="23"/>
      <c r="E876" s="23"/>
      <c r="F876" s="14" t="str">
        <f>LEFT(Table34[[#This Row],[Account Description ]],5)</f>
        <v/>
      </c>
      <c r="G876" s="1"/>
      <c r="H876" s="1"/>
      <c r="I876" s="20"/>
      <c r="J876" s="1"/>
      <c r="K876" s="16"/>
      <c r="L876" s="16"/>
      <c r="M876" s="17">
        <f>Table34[[#This Row],[Debet]]</f>
        <v>0</v>
      </c>
      <c r="T876"/>
    </row>
    <row r="877" spans="1:20" x14ac:dyDescent="0.25">
      <c r="A877" s="11"/>
      <c r="B877" s="1"/>
      <c r="C877" s="13"/>
      <c r="D877" s="23"/>
      <c r="E877" s="23"/>
      <c r="F877" s="14" t="str">
        <f>LEFT(Table34[[#This Row],[Account Description ]],5)</f>
        <v/>
      </c>
      <c r="G877" s="1"/>
      <c r="H877" s="1"/>
      <c r="I877" s="20"/>
      <c r="J877" s="1"/>
      <c r="K877" s="16"/>
      <c r="L877" s="16"/>
      <c r="M877" s="17">
        <f>Table34[[#This Row],[Debet]]</f>
        <v>0</v>
      </c>
      <c r="T877"/>
    </row>
    <row r="878" spans="1:20" x14ac:dyDescent="0.25">
      <c r="A878" s="11"/>
      <c r="B878" s="1"/>
      <c r="C878" s="13"/>
      <c r="D878" s="23"/>
      <c r="E878" s="23"/>
      <c r="F878" s="14" t="str">
        <f>LEFT(Table34[[#This Row],[Account Description ]],5)</f>
        <v/>
      </c>
      <c r="G878" s="1"/>
      <c r="H878" s="1"/>
      <c r="I878" s="20"/>
      <c r="J878" s="1"/>
      <c r="K878" s="16"/>
      <c r="L878" s="16"/>
      <c r="M878" s="17">
        <f>Table34[[#This Row],[Debet]]</f>
        <v>0</v>
      </c>
      <c r="T878"/>
    </row>
    <row r="879" spans="1:20" x14ac:dyDescent="0.25">
      <c r="A879" s="11"/>
      <c r="B879" s="1"/>
      <c r="C879" s="13"/>
      <c r="D879" s="23"/>
      <c r="E879" s="23"/>
      <c r="F879" s="14" t="str">
        <f>LEFT(Table34[[#This Row],[Account Description ]],5)</f>
        <v/>
      </c>
      <c r="G879" s="1"/>
      <c r="H879" s="1"/>
      <c r="I879" s="20"/>
      <c r="J879" s="1"/>
      <c r="K879" s="16"/>
      <c r="L879" s="16"/>
      <c r="M879" s="17">
        <f>Table34[[#This Row],[Debet]]</f>
        <v>0</v>
      </c>
      <c r="T879"/>
    </row>
    <row r="880" spans="1:20" x14ac:dyDescent="0.25">
      <c r="A880" s="11"/>
      <c r="B880" s="1"/>
      <c r="C880" s="13"/>
      <c r="D880" s="23"/>
      <c r="E880" s="23"/>
      <c r="F880" s="14" t="str">
        <f>LEFT(Table34[[#This Row],[Account Description ]],5)</f>
        <v/>
      </c>
      <c r="G880" s="1"/>
      <c r="H880" s="1"/>
      <c r="I880" s="20"/>
      <c r="J880" s="1"/>
      <c r="K880" s="16"/>
      <c r="L880" s="16"/>
      <c r="M880" s="17">
        <f>Table34[[#This Row],[Debet]]</f>
        <v>0</v>
      </c>
      <c r="T880"/>
    </row>
    <row r="881" spans="1:20" x14ac:dyDescent="0.25">
      <c r="A881" s="11"/>
      <c r="B881" s="1"/>
      <c r="C881" s="13"/>
      <c r="D881" s="23"/>
      <c r="E881" s="23"/>
      <c r="F881" s="14" t="str">
        <f>LEFT(Table34[[#This Row],[Account Description ]],5)</f>
        <v/>
      </c>
      <c r="G881" s="1"/>
      <c r="H881" s="1"/>
      <c r="I881" s="20"/>
      <c r="J881" s="1"/>
      <c r="K881" s="16"/>
      <c r="L881" s="16"/>
      <c r="M881" s="17">
        <f>Table34[[#This Row],[Debet]]</f>
        <v>0</v>
      </c>
      <c r="T881"/>
    </row>
    <row r="882" spans="1:20" x14ac:dyDescent="0.25">
      <c r="A882" s="11"/>
      <c r="B882" s="1"/>
      <c r="C882" s="13"/>
      <c r="D882" s="23"/>
      <c r="E882" s="23"/>
      <c r="F882" s="14" t="str">
        <f>LEFT(Table34[[#This Row],[Account Description ]],5)</f>
        <v/>
      </c>
      <c r="G882" s="1"/>
      <c r="H882" s="1"/>
      <c r="I882" s="20"/>
      <c r="J882" s="1"/>
      <c r="K882" s="16"/>
      <c r="L882" s="16"/>
      <c r="M882" s="17">
        <f>Table34[[#This Row],[Debet]]</f>
        <v>0</v>
      </c>
      <c r="T882"/>
    </row>
    <row r="883" spans="1:20" x14ac:dyDescent="0.25">
      <c r="A883" s="11"/>
      <c r="B883" s="1"/>
      <c r="C883" s="13"/>
      <c r="D883" s="23"/>
      <c r="E883" s="23"/>
      <c r="F883" s="14" t="str">
        <f>LEFT(Table34[[#This Row],[Account Description ]],5)</f>
        <v/>
      </c>
      <c r="G883" s="1"/>
      <c r="H883" s="1"/>
      <c r="I883" s="20"/>
      <c r="J883" s="1"/>
      <c r="K883" s="16"/>
      <c r="L883" s="16"/>
      <c r="M883" s="17">
        <f>Table34[[#This Row],[Debet]]</f>
        <v>0</v>
      </c>
      <c r="T883"/>
    </row>
    <row r="884" spans="1:20" x14ac:dyDescent="0.25">
      <c r="A884" s="11"/>
      <c r="B884" s="1"/>
      <c r="C884" s="13"/>
      <c r="D884" s="23"/>
      <c r="E884" s="23"/>
      <c r="F884" s="14" t="str">
        <f>LEFT(Table34[[#This Row],[Account Description ]],5)</f>
        <v/>
      </c>
      <c r="G884" s="1"/>
      <c r="H884" s="1"/>
      <c r="I884" s="20"/>
      <c r="J884" s="1"/>
      <c r="K884" s="16"/>
      <c r="L884" s="16"/>
      <c r="M884" s="17">
        <f>Table34[[#This Row],[Debet]]</f>
        <v>0</v>
      </c>
      <c r="T884"/>
    </row>
    <row r="885" spans="1:20" x14ac:dyDescent="0.25">
      <c r="A885" s="11"/>
      <c r="B885" s="1"/>
      <c r="C885" s="13"/>
      <c r="D885" s="23"/>
      <c r="E885" s="23"/>
      <c r="F885" s="14" t="str">
        <f>LEFT(Table34[[#This Row],[Account Description ]],5)</f>
        <v/>
      </c>
      <c r="G885" s="1"/>
      <c r="H885" s="1"/>
      <c r="I885" s="20"/>
      <c r="J885" s="1"/>
      <c r="K885" s="16"/>
      <c r="L885" s="16"/>
      <c r="M885" s="17">
        <f>Table34[[#This Row],[Debet]]</f>
        <v>0</v>
      </c>
      <c r="T885"/>
    </row>
    <row r="886" spans="1:20" x14ac:dyDescent="0.25">
      <c r="A886" s="11"/>
      <c r="B886" s="1"/>
      <c r="C886" s="13"/>
      <c r="D886" s="23"/>
      <c r="E886" s="23"/>
      <c r="F886" s="14" t="str">
        <f>LEFT(Table34[[#This Row],[Account Description ]],5)</f>
        <v/>
      </c>
      <c r="G886" s="1"/>
      <c r="H886" s="1"/>
      <c r="I886" s="20"/>
      <c r="J886" s="1"/>
      <c r="K886" s="16"/>
      <c r="L886" s="16"/>
      <c r="M886" s="17">
        <f>Table34[[#This Row],[Debet]]</f>
        <v>0</v>
      </c>
      <c r="T886"/>
    </row>
    <row r="887" spans="1:20" x14ac:dyDescent="0.25">
      <c r="A887" s="11"/>
      <c r="B887" s="1"/>
      <c r="C887" s="13"/>
      <c r="D887" s="23"/>
      <c r="E887" s="23"/>
      <c r="F887" s="14" t="str">
        <f>LEFT(Table34[[#This Row],[Account Description ]],5)</f>
        <v/>
      </c>
      <c r="G887" s="1"/>
      <c r="H887" s="1"/>
      <c r="I887" s="20"/>
      <c r="J887" s="1"/>
      <c r="K887" s="16"/>
      <c r="L887" s="16"/>
      <c r="M887" s="17">
        <f>Table34[[#This Row],[Debet]]</f>
        <v>0</v>
      </c>
      <c r="T887"/>
    </row>
    <row r="888" spans="1:20" x14ac:dyDescent="0.25">
      <c r="A888" s="11"/>
      <c r="B888" s="1"/>
      <c r="C888" s="13"/>
      <c r="D888" s="23"/>
      <c r="E888" s="23"/>
      <c r="F888" s="14" t="str">
        <f>LEFT(Table34[[#This Row],[Account Description ]],5)</f>
        <v/>
      </c>
      <c r="G888" s="1"/>
      <c r="H888" s="1"/>
      <c r="I888" s="20"/>
      <c r="J888" s="1"/>
      <c r="K888" s="16"/>
      <c r="L888" s="16"/>
      <c r="M888" s="17">
        <f>Table34[[#This Row],[Debet]]</f>
        <v>0</v>
      </c>
      <c r="T888"/>
    </row>
    <row r="889" spans="1:20" x14ac:dyDescent="0.25">
      <c r="A889" s="11"/>
      <c r="B889" s="1"/>
      <c r="C889" s="13"/>
      <c r="D889" s="23"/>
      <c r="E889" s="23"/>
      <c r="F889" s="14" t="str">
        <f>LEFT(Table34[[#This Row],[Account Description ]],5)</f>
        <v/>
      </c>
      <c r="G889" s="1"/>
      <c r="H889" s="1"/>
      <c r="I889" s="20"/>
      <c r="J889" s="1"/>
      <c r="K889" s="16"/>
      <c r="L889" s="16"/>
      <c r="M889" s="17">
        <f>Table34[[#This Row],[Debet]]</f>
        <v>0</v>
      </c>
      <c r="T889"/>
    </row>
    <row r="890" spans="1:20" x14ac:dyDescent="0.25">
      <c r="A890" s="11"/>
      <c r="B890" s="1"/>
      <c r="C890" s="13"/>
      <c r="D890" s="23"/>
      <c r="E890" s="23"/>
      <c r="F890" s="14" t="str">
        <f>LEFT(Table34[[#This Row],[Account Description ]],5)</f>
        <v/>
      </c>
      <c r="G890" s="1"/>
      <c r="H890" s="1"/>
      <c r="I890" s="20"/>
      <c r="J890" s="1"/>
      <c r="K890" s="16"/>
      <c r="L890" s="16"/>
      <c r="M890" s="17">
        <f>Table34[[#This Row],[Debet]]</f>
        <v>0</v>
      </c>
      <c r="T890"/>
    </row>
    <row r="891" spans="1:20" x14ac:dyDescent="0.25">
      <c r="A891" s="11"/>
      <c r="B891" s="1"/>
      <c r="C891" s="13"/>
      <c r="D891" s="23"/>
      <c r="E891" s="23"/>
      <c r="F891" s="14" t="str">
        <f>LEFT(Table34[[#This Row],[Account Description ]],5)</f>
        <v/>
      </c>
      <c r="G891" s="1"/>
      <c r="H891" s="1"/>
      <c r="I891" s="20"/>
      <c r="J891" s="1"/>
      <c r="K891" s="16"/>
      <c r="L891" s="16"/>
      <c r="M891" s="17">
        <f>Table34[[#This Row],[Debet]]</f>
        <v>0</v>
      </c>
      <c r="T891"/>
    </row>
    <row r="892" spans="1:20" x14ac:dyDescent="0.25">
      <c r="A892" s="11"/>
      <c r="B892" s="1"/>
      <c r="C892" s="13"/>
      <c r="D892" s="23"/>
      <c r="E892" s="23"/>
      <c r="F892" s="14" t="str">
        <f>LEFT(Table34[[#This Row],[Account Description ]],5)</f>
        <v/>
      </c>
      <c r="G892" s="1"/>
      <c r="H892" s="1"/>
      <c r="I892" s="20"/>
      <c r="J892" s="1"/>
      <c r="K892" s="16"/>
      <c r="L892" s="16"/>
      <c r="M892" s="17">
        <f>Table34[[#This Row],[Debet]]</f>
        <v>0</v>
      </c>
      <c r="T892"/>
    </row>
    <row r="893" spans="1:20" x14ac:dyDescent="0.25">
      <c r="A893" s="11"/>
      <c r="B893" s="1"/>
      <c r="C893" s="13"/>
      <c r="D893" s="23"/>
      <c r="E893" s="23"/>
      <c r="F893" s="14" t="str">
        <f>LEFT(Table34[[#This Row],[Account Description ]],5)</f>
        <v/>
      </c>
      <c r="G893" s="1"/>
      <c r="H893" s="1"/>
      <c r="I893" s="20"/>
      <c r="J893" s="1"/>
      <c r="K893" s="16"/>
      <c r="L893" s="16"/>
      <c r="M893" s="17">
        <f>Table34[[#This Row],[Debet]]</f>
        <v>0</v>
      </c>
      <c r="T893"/>
    </row>
    <row r="894" spans="1:20" x14ac:dyDescent="0.25">
      <c r="A894" s="11"/>
      <c r="B894" s="1"/>
      <c r="C894" s="13"/>
      <c r="D894" s="23"/>
      <c r="E894" s="23"/>
      <c r="F894" s="14" t="str">
        <f>LEFT(Table34[[#This Row],[Account Description ]],5)</f>
        <v/>
      </c>
      <c r="G894" s="1"/>
      <c r="H894" s="1"/>
      <c r="I894" s="20"/>
      <c r="J894" s="1"/>
      <c r="K894" s="16"/>
      <c r="L894" s="16"/>
      <c r="M894" s="17">
        <f>Table34[[#This Row],[Debet]]</f>
        <v>0</v>
      </c>
      <c r="T894"/>
    </row>
    <row r="895" spans="1:20" x14ac:dyDescent="0.25">
      <c r="A895" s="11"/>
      <c r="B895" s="1"/>
      <c r="C895" s="13"/>
      <c r="D895" s="23"/>
      <c r="E895" s="23"/>
      <c r="F895" s="14" t="str">
        <f>LEFT(Table34[[#This Row],[Account Description ]],5)</f>
        <v/>
      </c>
      <c r="G895" s="1"/>
      <c r="H895" s="1"/>
      <c r="I895" s="20"/>
      <c r="J895" s="1"/>
      <c r="K895" s="16"/>
      <c r="L895" s="16"/>
      <c r="M895" s="17">
        <f>Table34[[#This Row],[Debet]]</f>
        <v>0</v>
      </c>
      <c r="T895"/>
    </row>
    <row r="896" spans="1:20" x14ac:dyDescent="0.25">
      <c r="A896" s="11"/>
      <c r="B896" s="1"/>
      <c r="C896" s="13"/>
      <c r="D896" s="23"/>
      <c r="E896" s="23"/>
      <c r="F896" s="14" t="str">
        <f>LEFT(Table34[[#This Row],[Account Description ]],5)</f>
        <v/>
      </c>
      <c r="G896" s="1"/>
      <c r="H896" s="1"/>
      <c r="I896" s="20"/>
      <c r="J896" s="1"/>
      <c r="K896" s="16"/>
      <c r="L896" s="16"/>
      <c r="M896" s="17">
        <f>Table34[[#This Row],[Debet]]</f>
        <v>0</v>
      </c>
      <c r="T896"/>
    </row>
    <row r="897" spans="1:20" x14ac:dyDescent="0.25">
      <c r="A897" s="11"/>
      <c r="B897" s="1"/>
      <c r="C897" s="13"/>
      <c r="D897" s="23"/>
      <c r="E897" s="23"/>
      <c r="F897" s="14" t="str">
        <f>LEFT(Table34[[#This Row],[Account Description ]],5)</f>
        <v/>
      </c>
      <c r="G897" s="1"/>
      <c r="H897" s="1"/>
      <c r="I897" s="20"/>
      <c r="J897" s="1"/>
      <c r="K897" s="16"/>
      <c r="L897" s="16"/>
      <c r="M897" s="17">
        <f>Table34[[#This Row],[Debet]]</f>
        <v>0</v>
      </c>
      <c r="T897"/>
    </row>
    <row r="898" spans="1:20" x14ac:dyDescent="0.25">
      <c r="A898" s="11"/>
      <c r="B898" s="1"/>
      <c r="C898" s="13"/>
      <c r="D898" s="23"/>
      <c r="E898" s="23"/>
      <c r="F898" s="14" t="str">
        <f>LEFT(Table34[[#This Row],[Account Description ]],5)</f>
        <v/>
      </c>
      <c r="G898" s="1"/>
      <c r="H898" s="1"/>
      <c r="I898" s="20"/>
      <c r="J898" s="1"/>
      <c r="K898" s="16"/>
      <c r="L898" s="16"/>
      <c r="M898" s="17">
        <f>Table34[[#This Row],[Debet]]</f>
        <v>0</v>
      </c>
      <c r="T898"/>
    </row>
    <row r="899" spans="1:20" x14ac:dyDescent="0.25">
      <c r="A899" s="11"/>
      <c r="B899" s="1"/>
      <c r="C899" s="13"/>
      <c r="D899" s="23"/>
      <c r="E899" s="23"/>
      <c r="F899" s="14" t="str">
        <f>LEFT(Table34[[#This Row],[Account Description ]],5)</f>
        <v/>
      </c>
      <c r="G899" s="1"/>
      <c r="H899" s="1"/>
      <c r="I899" s="20"/>
      <c r="J899" s="1"/>
      <c r="K899" s="16"/>
      <c r="L899" s="16"/>
      <c r="M899" s="17">
        <f>Table34[[#This Row],[Debet]]</f>
        <v>0</v>
      </c>
      <c r="T899"/>
    </row>
    <row r="900" spans="1:20" x14ac:dyDescent="0.25">
      <c r="A900" s="11"/>
      <c r="B900" s="1"/>
      <c r="C900" s="13"/>
      <c r="D900" s="23"/>
      <c r="E900" s="23"/>
      <c r="F900" s="14" t="str">
        <f>LEFT(Table34[[#This Row],[Account Description ]],5)</f>
        <v/>
      </c>
      <c r="G900" s="1"/>
      <c r="H900" s="1"/>
      <c r="I900" s="20"/>
      <c r="J900" s="1"/>
      <c r="K900" s="16"/>
      <c r="L900" s="16"/>
      <c r="M900" s="17">
        <f>Table34[[#This Row],[Debet]]</f>
        <v>0</v>
      </c>
      <c r="T900"/>
    </row>
    <row r="901" spans="1:20" x14ac:dyDescent="0.25">
      <c r="A901" s="11"/>
      <c r="B901" s="1"/>
      <c r="C901" s="13"/>
      <c r="D901" s="23"/>
      <c r="E901" s="23"/>
      <c r="F901" s="14" t="str">
        <f>LEFT(Table34[[#This Row],[Account Description ]],5)</f>
        <v/>
      </c>
      <c r="G901" s="1"/>
      <c r="H901" s="1"/>
      <c r="I901" s="20"/>
      <c r="J901" s="1"/>
      <c r="K901" s="16"/>
      <c r="L901" s="16"/>
      <c r="M901" s="17">
        <f>Table34[[#This Row],[Debet]]</f>
        <v>0</v>
      </c>
      <c r="T901"/>
    </row>
    <row r="902" spans="1:20" x14ac:dyDescent="0.25">
      <c r="A902" s="11"/>
      <c r="B902" s="1"/>
      <c r="C902" s="13"/>
      <c r="D902" s="23"/>
      <c r="E902" s="23"/>
      <c r="F902" s="14" t="str">
        <f>LEFT(Table34[[#This Row],[Account Description ]],5)</f>
        <v/>
      </c>
      <c r="G902" s="1"/>
      <c r="H902" s="1"/>
      <c r="I902" s="20"/>
      <c r="J902" s="1"/>
      <c r="K902" s="16"/>
      <c r="L902" s="16"/>
      <c r="M902" s="17">
        <f>Table34[[#This Row],[Debet]]</f>
        <v>0</v>
      </c>
      <c r="T902"/>
    </row>
    <row r="903" spans="1:20" x14ac:dyDescent="0.25">
      <c r="A903" s="11"/>
      <c r="B903" s="1"/>
      <c r="C903" s="13"/>
      <c r="D903" s="23"/>
      <c r="E903" s="23"/>
      <c r="F903" s="14" t="str">
        <f>LEFT(Table34[[#This Row],[Account Description ]],5)</f>
        <v/>
      </c>
      <c r="G903" s="1"/>
      <c r="H903" s="1"/>
      <c r="I903" s="20"/>
      <c r="J903" s="1"/>
      <c r="K903" s="16"/>
      <c r="L903" s="16"/>
      <c r="M903" s="17">
        <f>Table34[[#This Row],[Debet]]</f>
        <v>0</v>
      </c>
      <c r="T903"/>
    </row>
    <row r="904" spans="1:20" x14ac:dyDescent="0.25">
      <c r="A904" s="11"/>
      <c r="B904" s="1"/>
      <c r="C904" s="13"/>
      <c r="D904" s="23"/>
      <c r="E904" s="23"/>
      <c r="F904" s="14" t="str">
        <f>LEFT(Table34[[#This Row],[Account Description ]],5)</f>
        <v/>
      </c>
      <c r="G904" s="1"/>
      <c r="H904" s="1"/>
      <c r="I904" s="20"/>
      <c r="J904" s="1"/>
      <c r="K904" s="16"/>
      <c r="L904" s="16"/>
      <c r="M904" s="17">
        <f>Table34[[#This Row],[Debet]]</f>
        <v>0</v>
      </c>
      <c r="T904"/>
    </row>
    <row r="905" spans="1:20" x14ac:dyDescent="0.25">
      <c r="A905" s="11"/>
      <c r="B905" s="1"/>
      <c r="C905" s="13"/>
      <c r="D905" s="23"/>
      <c r="E905" s="23"/>
      <c r="F905" s="14" t="str">
        <f>LEFT(Table34[[#This Row],[Account Description ]],5)</f>
        <v/>
      </c>
      <c r="G905" s="1"/>
      <c r="H905" s="1"/>
      <c r="I905" s="20"/>
      <c r="J905" s="1"/>
      <c r="K905" s="16"/>
      <c r="L905" s="16"/>
      <c r="M905" s="17">
        <f>Table34[[#This Row],[Debet]]</f>
        <v>0</v>
      </c>
      <c r="T905"/>
    </row>
    <row r="906" spans="1:20" x14ac:dyDescent="0.25">
      <c r="A906" s="11"/>
      <c r="B906" s="1"/>
      <c r="C906" s="13"/>
      <c r="D906" s="23"/>
      <c r="E906" s="23"/>
      <c r="F906" s="14" t="str">
        <f>LEFT(Table34[[#This Row],[Account Description ]],5)</f>
        <v/>
      </c>
      <c r="G906" s="1"/>
      <c r="H906" s="1"/>
      <c r="I906" s="20"/>
      <c r="J906" s="1"/>
      <c r="K906" s="16"/>
      <c r="L906" s="16"/>
      <c r="M906" s="17">
        <f>Table34[[#This Row],[Debet]]</f>
        <v>0</v>
      </c>
      <c r="T906"/>
    </row>
    <row r="907" spans="1:20" x14ac:dyDescent="0.25">
      <c r="A907" s="11"/>
      <c r="B907" s="1"/>
      <c r="C907" s="13"/>
      <c r="D907" s="23"/>
      <c r="E907" s="23"/>
      <c r="F907" s="14" t="str">
        <f>LEFT(Table34[[#This Row],[Account Description ]],5)</f>
        <v/>
      </c>
      <c r="G907" s="1"/>
      <c r="H907" s="1"/>
      <c r="I907" s="20"/>
      <c r="J907" s="1"/>
      <c r="K907" s="16"/>
      <c r="L907" s="16"/>
      <c r="M907" s="17">
        <f>Table34[[#This Row],[Debet]]</f>
        <v>0</v>
      </c>
      <c r="T907"/>
    </row>
    <row r="908" spans="1:20" x14ac:dyDescent="0.25">
      <c r="A908" s="11"/>
      <c r="B908" s="1"/>
      <c r="C908" s="13"/>
      <c r="D908" s="23"/>
      <c r="E908" s="23"/>
      <c r="F908" s="14" t="str">
        <f>LEFT(Table34[[#This Row],[Account Description ]],5)</f>
        <v/>
      </c>
      <c r="G908" s="1"/>
      <c r="H908" s="1"/>
      <c r="I908" s="20"/>
      <c r="J908" s="1"/>
      <c r="K908" s="16"/>
      <c r="L908" s="16"/>
      <c r="M908" s="17">
        <f>Table34[[#This Row],[Debet]]</f>
        <v>0</v>
      </c>
      <c r="T908"/>
    </row>
    <row r="909" spans="1:20" x14ac:dyDescent="0.25">
      <c r="A909" s="11"/>
      <c r="B909" s="1"/>
      <c r="C909" s="13"/>
      <c r="D909" s="23"/>
      <c r="E909" s="23"/>
      <c r="F909" s="14" t="str">
        <f>LEFT(Table34[[#This Row],[Account Description ]],5)</f>
        <v/>
      </c>
      <c r="G909" s="1"/>
      <c r="H909" s="1"/>
      <c r="I909" s="20"/>
      <c r="J909" s="1"/>
      <c r="K909" s="16"/>
      <c r="L909" s="16"/>
      <c r="M909" s="17">
        <f>Table34[[#This Row],[Debet]]</f>
        <v>0</v>
      </c>
      <c r="T909"/>
    </row>
    <row r="910" spans="1:20" x14ac:dyDescent="0.25">
      <c r="A910" s="11"/>
      <c r="B910" s="1"/>
      <c r="C910" s="13"/>
      <c r="D910" s="23"/>
      <c r="E910" s="23"/>
      <c r="F910" s="14" t="str">
        <f>LEFT(Table34[[#This Row],[Account Description ]],5)</f>
        <v/>
      </c>
      <c r="G910" s="1"/>
      <c r="H910" s="1"/>
      <c r="I910" s="20"/>
      <c r="J910" s="1"/>
      <c r="K910" s="16"/>
      <c r="L910" s="16"/>
      <c r="M910" s="17">
        <f>Table34[[#This Row],[Debet]]</f>
        <v>0</v>
      </c>
      <c r="T910"/>
    </row>
    <row r="911" spans="1:20" x14ac:dyDescent="0.25">
      <c r="A911" s="11"/>
      <c r="B911" s="1"/>
      <c r="C911" s="13"/>
      <c r="D911" s="23"/>
      <c r="E911" s="23"/>
      <c r="F911" s="14" t="str">
        <f>LEFT(Table34[[#This Row],[Account Description ]],5)</f>
        <v/>
      </c>
      <c r="G911" s="1"/>
      <c r="H911" s="1"/>
      <c r="I911" s="20"/>
      <c r="J911" s="1"/>
      <c r="K911" s="16"/>
      <c r="L911" s="16"/>
      <c r="M911" s="17">
        <f>Table34[[#This Row],[Debet]]</f>
        <v>0</v>
      </c>
      <c r="T911"/>
    </row>
    <row r="912" spans="1:20" x14ac:dyDescent="0.25">
      <c r="A912" s="11"/>
      <c r="B912" s="1"/>
      <c r="C912" s="13"/>
      <c r="D912" s="23"/>
      <c r="E912" s="23"/>
      <c r="F912" s="14" t="str">
        <f>LEFT(Table34[[#This Row],[Account Description ]],5)</f>
        <v/>
      </c>
      <c r="G912" s="1"/>
      <c r="H912" s="1"/>
      <c r="I912" s="20"/>
      <c r="J912" s="1"/>
      <c r="K912" s="16"/>
      <c r="L912" s="16"/>
      <c r="M912" s="17">
        <f>Table34[[#This Row],[Debet]]</f>
        <v>0</v>
      </c>
      <c r="T912"/>
    </row>
    <row r="913" spans="1:20" x14ac:dyDescent="0.25">
      <c r="A913" s="11"/>
      <c r="B913" s="1"/>
      <c r="C913" s="13"/>
      <c r="D913" s="23"/>
      <c r="E913" s="23"/>
      <c r="F913" s="14" t="str">
        <f>LEFT(Table34[[#This Row],[Account Description ]],5)</f>
        <v/>
      </c>
      <c r="G913" s="1"/>
      <c r="H913" s="1"/>
      <c r="I913" s="20"/>
      <c r="J913" s="1"/>
      <c r="K913" s="16"/>
      <c r="L913" s="16"/>
      <c r="M913" s="17">
        <f>Table34[[#This Row],[Debet]]</f>
        <v>0</v>
      </c>
      <c r="T913"/>
    </row>
    <row r="914" spans="1:20" x14ac:dyDescent="0.25">
      <c r="A914" s="11"/>
      <c r="B914" s="1"/>
      <c r="C914" s="13"/>
      <c r="D914" s="23"/>
      <c r="E914" s="23"/>
      <c r="F914" s="14" t="str">
        <f>LEFT(Table34[[#This Row],[Account Description ]],5)</f>
        <v/>
      </c>
      <c r="G914" s="1"/>
      <c r="H914" s="1"/>
      <c r="I914" s="20"/>
      <c r="J914" s="1"/>
      <c r="K914" s="16"/>
      <c r="L914" s="16"/>
      <c r="M914" s="17">
        <f>Table34[[#This Row],[Debet]]</f>
        <v>0</v>
      </c>
      <c r="T914"/>
    </row>
    <row r="915" spans="1:20" x14ac:dyDescent="0.25">
      <c r="A915" s="11"/>
      <c r="B915" s="1"/>
      <c r="C915" s="13"/>
      <c r="D915" s="23"/>
      <c r="E915" s="23"/>
      <c r="F915" s="14" t="str">
        <f>LEFT(Table34[[#This Row],[Account Description ]],5)</f>
        <v/>
      </c>
      <c r="G915" s="1"/>
      <c r="H915" s="1"/>
      <c r="I915" s="20"/>
      <c r="J915" s="1"/>
      <c r="K915" s="16"/>
      <c r="L915" s="16"/>
      <c r="M915" s="17">
        <f>Table34[[#This Row],[Debet]]</f>
        <v>0</v>
      </c>
      <c r="T915"/>
    </row>
    <row r="916" spans="1:20" x14ac:dyDescent="0.25">
      <c r="A916" s="11"/>
      <c r="B916" s="1"/>
      <c r="C916" s="13"/>
      <c r="D916" s="23"/>
      <c r="E916" s="23"/>
      <c r="F916" s="14" t="str">
        <f>LEFT(Table34[[#This Row],[Account Description ]],5)</f>
        <v/>
      </c>
      <c r="G916" s="1"/>
      <c r="H916" s="1"/>
      <c r="I916" s="20"/>
      <c r="J916" s="1"/>
      <c r="K916" s="16"/>
      <c r="L916" s="16"/>
      <c r="M916" s="17">
        <f>Table34[[#This Row],[Debet]]</f>
        <v>0</v>
      </c>
      <c r="T916"/>
    </row>
    <row r="917" spans="1:20" x14ac:dyDescent="0.25">
      <c r="A917" s="11"/>
      <c r="B917" s="1"/>
      <c r="C917" s="13"/>
      <c r="D917" s="23"/>
      <c r="E917" s="23"/>
      <c r="F917" s="14" t="str">
        <f>LEFT(Table34[[#This Row],[Account Description ]],5)</f>
        <v/>
      </c>
      <c r="G917" s="1"/>
      <c r="H917" s="1"/>
      <c r="I917" s="20"/>
      <c r="J917" s="1"/>
      <c r="K917" s="16"/>
      <c r="L917" s="16"/>
      <c r="M917" s="17">
        <f>Table34[[#This Row],[Debet]]</f>
        <v>0</v>
      </c>
      <c r="O917" s="3" t="s">
        <v>457</v>
      </c>
      <c r="P917" s="3" t="s">
        <v>457</v>
      </c>
      <c r="Q917" s="3">
        <v>17400</v>
      </c>
      <c r="R917" s="3" t="s">
        <v>458</v>
      </c>
      <c r="T917"/>
    </row>
    <row r="918" spans="1:20" x14ac:dyDescent="0.25">
      <c r="A918" s="11"/>
      <c r="B918" s="1"/>
      <c r="C918" s="13"/>
      <c r="D918" s="23"/>
      <c r="E918" s="23"/>
      <c r="F918" s="14" t="str">
        <f>LEFT(Table34[[#This Row],[Account Description ]],5)</f>
        <v/>
      </c>
      <c r="G918" s="1"/>
      <c r="H918" s="1"/>
      <c r="I918" s="20"/>
      <c r="J918" s="1"/>
      <c r="K918" s="16"/>
      <c r="L918" s="16"/>
      <c r="M918" s="17">
        <f>Table34[[#This Row],[Debet]]</f>
        <v>0</v>
      </c>
      <c r="T918"/>
    </row>
    <row r="919" spans="1:20" x14ac:dyDescent="0.25">
      <c r="A919" s="11"/>
      <c r="B919" s="1"/>
      <c r="C919" s="13"/>
      <c r="D919" s="23"/>
      <c r="E919" s="23"/>
      <c r="F919" s="14" t="str">
        <f>LEFT(Table34[[#This Row],[Account Description ]],5)</f>
        <v/>
      </c>
      <c r="G919" s="1"/>
      <c r="H919" s="1"/>
      <c r="I919" s="20"/>
      <c r="J919" s="1"/>
      <c r="K919" s="16"/>
      <c r="L919" s="16"/>
      <c r="M919" s="17">
        <f>Table34[[#This Row],[Debet]]</f>
        <v>0</v>
      </c>
      <c r="T919"/>
    </row>
    <row r="920" spans="1:20" x14ac:dyDescent="0.25">
      <c r="A920" s="11"/>
      <c r="B920" s="1"/>
      <c r="C920" s="13"/>
      <c r="D920" s="23"/>
      <c r="E920" s="23"/>
      <c r="F920" s="14" t="str">
        <f>LEFT(Table34[[#This Row],[Account Description ]],5)</f>
        <v/>
      </c>
      <c r="G920" s="1"/>
      <c r="H920" s="1"/>
      <c r="I920" s="20"/>
      <c r="J920" s="1"/>
      <c r="K920" s="16"/>
      <c r="L920" s="16"/>
      <c r="M920" s="17">
        <f>Table34[[#This Row],[Debet]]</f>
        <v>0</v>
      </c>
      <c r="T920"/>
    </row>
    <row r="921" spans="1:20" x14ac:dyDescent="0.25">
      <c r="A921" s="11"/>
      <c r="B921" s="1"/>
      <c r="C921" s="13"/>
      <c r="D921" s="23"/>
      <c r="E921" s="23"/>
      <c r="F921" s="14" t="str">
        <f>LEFT(Table34[[#This Row],[Account Description ]],5)</f>
        <v/>
      </c>
      <c r="G921" s="1"/>
      <c r="H921" s="1"/>
      <c r="I921" s="20"/>
      <c r="J921" s="1"/>
      <c r="K921" s="16"/>
      <c r="L921" s="16"/>
      <c r="M921" s="17">
        <f>Table34[[#This Row],[Debet]]</f>
        <v>0</v>
      </c>
      <c r="T921"/>
    </row>
    <row r="922" spans="1:20" x14ac:dyDescent="0.25">
      <c r="A922" s="11"/>
      <c r="B922" s="1"/>
      <c r="C922" s="13"/>
      <c r="D922" s="23"/>
      <c r="E922" s="23"/>
      <c r="F922" s="14" t="str">
        <f>LEFT(Table34[[#This Row],[Account Description ]],5)</f>
        <v/>
      </c>
      <c r="G922" s="1"/>
      <c r="H922" s="1"/>
      <c r="I922" s="20"/>
      <c r="J922" s="1"/>
      <c r="K922" s="16"/>
      <c r="L922" s="16"/>
      <c r="M922" s="17">
        <f>Table34[[#This Row],[Debet]]</f>
        <v>0</v>
      </c>
      <c r="T922"/>
    </row>
    <row r="923" spans="1:20" x14ac:dyDescent="0.25">
      <c r="A923" s="11"/>
      <c r="B923" s="1"/>
      <c r="C923" s="13"/>
      <c r="D923" s="23"/>
      <c r="E923" s="23"/>
      <c r="F923" s="14" t="str">
        <f>LEFT(Table34[[#This Row],[Account Description ]],5)</f>
        <v/>
      </c>
      <c r="G923" s="1"/>
      <c r="H923" s="1"/>
      <c r="I923" s="20"/>
      <c r="J923" s="1"/>
      <c r="K923" s="16"/>
      <c r="L923" s="16"/>
      <c r="M923" s="17">
        <f>Table34[[#This Row],[Debet]]</f>
        <v>0</v>
      </c>
      <c r="T923"/>
    </row>
    <row r="924" spans="1:20" x14ac:dyDescent="0.25">
      <c r="A924" s="11"/>
      <c r="B924" s="1"/>
      <c r="C924" s="13"/>
      <c r="D924" s="23"/>
      <c r="E924" s="23"/>
      <c r="F924" s="14" t="str">
        <f>LEFT(Table34[[#This Row],[Account Description ]],5)</f>
        <v/>
      </c>
      <c r="G924" s="1"/>
      <c r="H924" s="1"/>
      <c r="I924" s="20"/>
      <c r="J924" s="1"/>
      <c r="K924" s="16"/>
      <c r="L924" s="16"/>
      <c r="M924" s="17">
        <f>Table34[[#This Row],[Debet]]</f>
        <v>0</v>
      </c>
      <c r="T924"/>
    </row>
    <row r="925" spans="1:20" x14ac:dyDescent="0.25">
      <c r="A925" s="11"/>
      <c r="B925" s="1"/>
      <c r="C925" s="13"/>
      <c r="D925" s="23"/>
      <c r="E925" s="23"/>
      <c r="F925" s="14" t="str">
        <f>LEFT(Table34[[#This Row],[Account Description ]],5)</f>
        <v/>
      </c>
      <c r="G925" s="1"/>
      <c r="H925" s="1"/>
      <c r="I925" s="20"/>
      <c r="J925" s="1"/>
      <c r="K925" s="16"/>
      <c r="L925" s="16"/>
      <c r="M925" s="17">
        <f>Table34[[#This Row],[Debet]]</f>
        <v>0</v>
      </c>
      <c r="T925"/>
    </row>
    <row r="926" spans="1:20" x14ac:dyDescent="0.25">
      <c r="A926" s="11"/>
      <c r="B926" s="1"/>
      <c r="C926" s="13"/>
      <c r="D926" s="23"/>
      <c r="E926" s="23"/>
      <c r="F926" s="14" t="str">
        <f>LEFT(Table34[[#This Row],[Account Description ]],5)</f>
        <v/>
      </c>
      <c r="G926" s="1"/>
      <c r="H926" s="1"/>
      <c r="I926" s="20"/>
      <c r="J926" s="1"/>
      <c r="K926" s="16"/>
      <c r="L926" s="16"/>
      <c r="M926" s="17">
        <f>Table34[[#This Row],[Debet]]</f>
        <v>0</v>
      </c>
      <c r="T926"/>
    </row>
    <row r="927" spans="1:20" x14ac:dyDescent="0.25">
      <c r="A927" s="11"/>
      <c r="B927" s="1"/>
      <c r="C927" s="13"/>
      <c r="D927" s="23"/>
      <c r="E927" s="23"/>
      <c r="F927" s="14" t="str">
        <f>LEFT(Table34[[#This Row],[Account Description ]],5)</f>
        <v/>
      </c>
      <c r="G927" s="1"/>
      <c r="H927" s="1"/>
      <c r="I927" s="20"/>
      <c r="J927" s="1"/>
      <c r="K927" s="16"/>
      <c r="L927" s="16"/>
      <c r="M927" s="17">
        <f>Table34[[#This Row],[Debet]]</f>
        <v>0</v>
      </c>
      <c r="T927"/>
    </row>
    <row r="928" spans="1:20" x14ac:dyDescent="0.25">
      <c r="A928" s="11"/>
      <c r="B928" s="1"/>
      <c r="C928" s="13"/>
      <c r="D928" s="23"/>
      <c r="E928" s="23"/>
      <c r="F928" s="14" t="str">
        <f>LEFT(Table34[[#This Row],[Account Description ]],5)</f>
        <v/>
      </c>
      <c r="G928" s="1"/>
      <c r="H928" s="1"/>
      <c r="I928" s="20"/>
      <c r="J928" s="1"/>
      <c r="K928" s="16"/>
      <c r="L928" s="16"/>
      <c r="M928" s="17">
        <f>Table34[[#This Row],[Debet]]</f>
        <v>0</v>
      </c>
      <c r="T928"/>
    </row>
    <row r="929" spans="1:20" x14ac:dyDescent="0.25">
      <c r="A929" s="11"/>
      <c r="B929" s="1"/>
      <c r="C929" s="13"/>
      <c r="D929" s="23"/>
      <c r="E929" s="23"/>
      <c r="F929" s="14" t="str">
        <f>LEFT(Table34[[#This Row],[Account Description ]],5)</f>
        <v/>
      </c>
      <c r="G929" s="1"/>
      <c r="H929" s="1"/>
      <c r="I929" s="20"/>
      <c r="J929" s="1"/>
      <c r="K929" s="16"/>
      <c r="L929" s="16"/>
      <c r="M929" s="17">
        <f>Table34[[#This Row],[Debet]]</f>
        <v>0</v>
      </c>
      <c r="T929"/>
    </row>
    <row r="930" spans="1:20" x14ac:dyDescent="0.25">
      <c r="A930" s="11"/>
      <c r="B930" s="1"/>
      <c r="C930" s="13"/>
      <c r="D930" s="23"/>
      <c r="E930" s="23"/>
      <c r="F930" s="14" t="str">
        <f>LEFT(Table34[[#This Row],[Account Description ]],5)</f>
        <v/>
      </c>
      <c r="G930" s="1"/>
      <c r="H930" s="1"/>
      <c r="I930" s="20"/>
      <c r="J930" s="1"/>
      <c r="K930" s="16"/>
      <c r="L930" s="16"/>
      <c r="M930" s="17">
        <f>Table34[[#This Row],[Debet]]</f>
        <v>0</v>
      </c>
      <c r="O930" s="3" t="s">
        <v>459</v>
      </c>
      <c r="P930" s="3" t="s">
        <v>457</v>
      </c>
      <c r="Q930" s="3">
        <v>800000</v>
      </c>
      <c r="R930" s="3" t="s">
        <v>460</v>
      </c>
      <c r="S930" s="3" t="s">
        <v>461</v>
      </c>
      <c r="T930"/>
    </row>
    <row r="931" spans="1:20" x14ac:dyDescent="0.25">
      <c r="A931" s="11"/>
      <c r="B931" s="1"/>
      <c r="C931" s="13"/>
      <c r="D931" s="23"/>
      <c r="E931" s="23"/>
      <c r="F931" s="14" t="str">
        <f>LEFT(Table34[[#This Row],[Account Description ]],5)</f>
        <v/>
      </c>
      <c r="G931" s="1"/>
      <c r="H931" s="1"/>
      <c r="I931" s="20"/>
      <c r="J931" s="1"/>
      <c r="K931" s="16"/>
      <c r="L931" s="16"/>
      <c r="M931" s="17">
        <f>Table34[[#This Row],[Debet]]</f>
        <v>0</v>
      </c>
      <c r="T931"/>
    </row>
    <row r="932" spans="1:20" x14ac:dyDescent="0.25">
      <c r="A932" s="11"/>
      <c r="B932" s="1"/>
      <c r="C932" s="13"/>
      <c r="D932" s="23"/>
      <c r="E932" s="23"/>
      <c r="F932" s="14" t="str">
        <f>LEFT(Table34[[#This Row],[Account Description ]],5)</f>
        <v/>
      </c>
      <c r="G932" s="1"/>
      <c r="H932" s="1"/>
      <c r="I932" s="20"/>
      <c r="J932" s="1"/>
      <c r="K932" s="16"/>
      <c r="L932" s="16"/>
      <c r="M932" s="17">
        <f>Table34[[#This Row],[Debet]]</f>
        <v>0</v>
      </c>
      <c r="T932"/>
    </row>
    <row r="933" spans="1:20" x14ac:dyDescent="0.25">
      <c r="A933" s="11"/>
      <c r="B933" s="1"/>
      <c r="C933" s="13"/>
      <c r="D933" s="23"/>
      <c r="E933" s="23"/>
      <c r="F933" s="14" t="str">
        <f>LEFT(Table34[[#This Row],[Account Description ]],5)</f>
        <v/>
      </c>
      <c r="G933" s="1"/>
      <c r="H933" s="1"/>
      <c r="I933" s="20"/>
      <c r="J933" s="1"/>
      <c r="K933" s="16"/>
      <c r="L933" s="16"/>
      <c r="M933" s="17">
        <f>Table34[[#This Row],[Debet]]</f>
        <v>0</v>
      </c>
      <c r="T933"/>
    </row>
    <row r="934" spans="1:20" x14ac:dyDescent="0.25">
      <c r="A934" s="11"/>
      <c r="B934" s="1"/>
      <c r="C934" s="13"/>
      <c r="D934" s="23"/>
      <c r="E934" s="23"/>
      <c r="F934" s="14" t="str">
        <f>LEFT(Table34[[#This Row],[Account Description ]],5)</f>
        <v/>
      </c>
      <c r="G934" s="1"/>
      <c r="H934" s="1"/>
      <c r="I934" s="20"/>
      <c r="J934" s="1"/>
      <c r="K934" s="16"/>
      <c r="L934" s="16"/>
      <c r="M934" s="17">
        <f>Table34[[#This Row],[Debet]]</f>
        <v>0</v>
      </c>
      <c r="O934" s="3" t="s">
        <v>459</v>
      </c>
      <c r="P934" s="3" t="s">
        <v>457</v>
      </c>
      <c r="Q934" s="3">
        <v>1600000</v>
      </c>
      <c r="R934" s="3" t="s">
        <v>460</v>
      </c>
      <c r="S934" s="3" t="s">
        <v>462</v>
      </c>
      <c r="T934"/>
    </row>
    <row r="935" spans="1:20" x14ac:dyDescent="0.25">
      <c r="A935" s="11"/>
      <c r="B935" s="1"/>
      <c r="C935" s="13"/>
      <c r="D935" s="23"/>
      <c r="E935" s="23"/>
      <c r="F935" s="14" t="str">
        <f>LEFT(Table34[[#This Row],[Account Description ]],5)</f>
        <v/>
      </c>
      <c r="G935" s="1"/>
      <c r="H935" s="1"/>
      <c r="I935" s="20"/>
      <c r="J935" s="1"/>
      <c r="K935" s="16"/>
      <c r="L935" s="16"/>
      <c r="M935" s="17">
        <f>Table34[[#This Row],[Debet]]</f>
        <v>0</v>
      </c>
      <c r="T935"/>
    </row>
    <row r="936" spans="1:20" x14ac:dyDescent="0.25">
      <c r="A936" s="11"/>
      <c r="B936" s="1"/>
      <c r="C936" s="13"/>
      <c r="D936" s="23"/>
      <c r="E936" s="23"/>
      <c r="F936" s="14" t="str">
        <f>LEFT(Table34[[#This Row],[Account Description ]],5)</f>
        <v/>
      </c>
      <c r="G936" s="1"/>
      <c r="H936" s="1"/>
      <c r="I936" s="20"/>
      <c r="J936" s="1"/>
      <c r="K936" s="16"/>
      <c r="L936" s="16"/>
      <c r="M936" s="17">
        <f>Table34[[#This Row],[Debet]]</f>
        <v>0</v>
      </c>
      <c r="O936" s="3">
        <v>837318</v>
      </c>
      <c r="T936"/>
    </row>
    <row r="937" spans="1:20" x14ac:dyDescent="0.25">
      <c r="A937" s="11"/>
      <c r="B937" s="1"/>
      <c r="C937" s="13"/>
      <c r="D937" s="23"/>
      <c r="E937" s="23"/>
      <c r="F937" s="14" t="str">
        <f>LEFT(Table34[[#This Row],[Account Description ]],5)</f>
        <v/>
      </c>
      <c r="G937" s="1"/>
      <c r="H937" s="1"/>
      <c r="I937" s="20"/>
      <c r="J937" s="1"/>
      <c r="K937" s="16"/>
      <c r="L937" s="16"/>
      <c r="M937" s="17">
        <f>Table34[[#This Row],[Debet]]</f>
        <v>0</v>
      </c>
      <c r="T937"/>
    </row>
    <row r="938" spans="1:20" x14ac:dyDescent="0.25">
      <c r="A938" s="11"/>
      <c r="B938" s="1"/>
      <c r="C938" s="13"/>
      <c r="D938" s="23"/>
      <c r="E938" s="23"/>
      <c r="F938" s="14" t="str">
        <f>LEFT(Table34[[#This Row],[Account Description ]],5)</f>
        <v/>
      </c>
      <c r="G938" s="1"/>
      <c r="H938" s="1"/>
      <c r="I938" s="20"/>
      <c r="J938" s="1"/>
      <c r="K938" s="16"/>
      <c r="L938" s="16"/>
      <c r="M938" s="17">
        <f>Table34[[#This Row],[Debet]]</f>
        <v>0</v>
      </c>
      <c r="O938" s="3" t="e">
        <f>+#REF!-#REF!-O936</f>
        <v>#REF!</v>
      </c>
      <c r="T938"/>
    </row>
    <row r="939" spans="1:20" x14ac:dyDescent="0.25">
      <c r="A939" s="11"/>
      <c r="B939" s="1"/>
      <c r="C939" s="13"/>
      <c r="D939" s="23"/>
      <c r="E939" s="23"/>
      <c r="F939" s="14" t="str">
        <f>LEFT(Table34[[#This Row],[Account Description ]],5)</f>
        <v/>
      </c>
      <c r="G939" s="1"/>
      <c r="H939" s="1"/>
      <c r="I939" s="20"/>
      <c r="J939" s="1"/>
      <c r="K939" s="16"/>
      <c r="L939" s="16"/>
      <c r="M939" s="17">
        <f>Table34[[#This Row],[Debet]]</f>
        <v>0</v>
      </c>
      <c r="T939"/>
    </row>
    <row r="940" spans="1:20" x14ac:dyDescent="0.25">
      <c r="A940" s="11"/>
      <c r="B940" s="1"/>
      <c r="C940" s="13"/>
      <c r="D940" s="23"/>
      <c r="E940" s="23"/>
      <c r="F940" s="14" t="str">
        <f>LEFT(Table34[[#This Row],[Account Description ]],5)</f>
        <v/>
      </c>
      <c r="G940" s="1"/>
      <c r="H940" s="1"/>
      <c r="I940" s="20"/>
      <c r="J940" s="1"/>
      <c r="K940" s="16"/>
      <c r="L940" s="16"/>
      <c r="M940" s="17">
        <f>Table34[[#This Row],[Debet]]</f>
        <v>0</v>
      </c>
      <c r="T940"/>
    </row>
    <row r="941" spans="1:20" x14ac:dyDescent="0.25">
      <c r="A941" s="11"/>
      <c r="B941" s="1"/>
      <c r="C941" s="13"/>
      <c r="D941" s="23"/>
      <c r="E941" s="23"/>
      <c r="F941" s="14" t="str">
        <f>LEFT(Table34[[#This Row],[Account Description ]],5)</f>
        <v/>
      </c>
      <c r="G941" s="1"/>
      <c r="H941" s="1"/>
      <c r="I941" s="20"/>
      <c r="J941" s="1"/>
      <c r="K941" s="16"/>
      <c r="L941" s="16"/>
      <c r="M941" s="17">
        <f>Table34[[#This Row],[Debet]]</f>
        <v>0</v>
      </c>
      <c r="T941"/>
    </row>
    <row r="942" spans="1:20" x14ac:dyDescent="0.25">
      <c r="A942" s="11"/>
      <c r="B942" s="1"/>
      <c r="C942" s="13"/>
      <c r="D942" s="23"/>
      <c r="E942" s="23"/>
      <c r="F942" s="14" t="str">
        <f>LEFT(Table34[[#This Row],[Account Description ]],5)</f>
        <v/>
      </c>
      <c r="G942" s="1"/>
      <c r="H942" s="1"/>
      <c r="I942" s="20"/>
      <c r="J942" s="1"/>
      <c r="K942" s="16"/>
      <c r="L942" s="16"/>
      <c r="M942" s="17">
        <f>Table34[[#This Row],[Debet]]</f>
        <v>0</v>
      </c>
      <c r="T942"/>
    </row>
    <row r="943" spans="1:20" x14ac:dyDescent="0.25">
      <c r="A943" s="11"/>
      <c r="B943" s="1"/>
      <c r="C943" s="13"/>
      <c r="D943" s="23"/>
      <c r="E943" s="23"/>
      <c r="F943" s="14" t="str">
        <f>LEFT(Table34[[#This Row],[Account Description ]],5)</f>
        <v/>
      </c>
      <c r="G943" s="1"/>
      <c r="H943" s="1"/>
      <c r="I943" s="20"/>
      <c r="J943" s="1"/>
      <c r="K943" s="16"/>
      <c r="L943" s="16"/>
      <c r="M943" s="17">
        <f>Table34[[#This Row],[Debet]]</f>
        <v>0</v>
      </c>
      <c r="T943"/>
    </row>
    <row r="944" spans="1:20" x14ac:dyDescent="0.25">
      <c r="A944" s="11"/>
      <c r="B944" s="1"/>
      <c r="C944" s="13"/>
      <c r="D944" s="23"/>
      <c r="E944" s="23"/>
      <c r="F944" s="14" t="str">
        <f>LEFT(Table34[[#This Row],[Account Description ]],5)</f>
        <v/>
      </c>
      <c r="G944" s="1"/>
      <c r="H944" s="1"/>
      <c r="I944" s="20"/>
      <c r="J944" s="1"/>
      <c r="K944" s="16"/>
      <c r="L944" s="16"/>
      <c r="M944" s="17">
        <f>Table34[[#This Row],[Debet]]</f>
        <v>0</v>
      </c>
      <c r="T944"/>
    </row>
    <row r="945" spans="1:20" x14ac:dyDescent="0.25">
      <c r="A945" s="11"/>
      <c r="B945" s="1"/>
      <c r="C945" s="13"/>
      <c r="D945" s="23"/>
      <c r="E945" s="23"/>
      <c r="F945" s="14" t="str">
        <f>LEFT(Table34[[#This Row],[Account Description ]],5)</f>
        <v/>
      </c>
      <c r="G945" s="1"/>
      <c r="H945" s="1"/>
      <c r="I945" s="20"/>
      <c r="J945" s="1"/>
      <c r="K945" s="16"/>
      <c r="L945" s="16"/>
      <c r="M945" s="17">
        <f>Table34[[#This Row],[Debet]]</f>
        <v>0</v>
      </c>
      <c r="T945"/>
    </row>
    <row r="946" spans="1:20" x14ac:dyDescent="0.25">
      <c r="A946" s="11"/>
      <c r="B946" s="1"/>
      <c r="C946" s="13"/>
      <c r="D946" s="23"/>
      <c r="E946" s="23"/>
      <c r="F946" s="14" t="str">
        <f>LEFT(Table34[[#This Row],[Account Description ]],5)</f>
        <v/>
      </c>
      <c r="G946" s="1"/>
      <c r="H946" s="1"/>
      <c r="I946" s="20"/>
      <c r="J946" s="1"/>
      <c r="K946" s="16"/>
      <c r="L946" s="16"/>
      <c r="M946" s="17">
        <f>Table34[[#This Row],[Debet]]</f>
        <v>0</v>
      </c>
      <c r="T946"/>
    </row>
    <row r="947" spans="1:20" x14ac:dyDescent="0.25">
      <c r="A947" s="11"/>
      <c r="B947" s="1"/>
      <c r="C947" s="13"/>
      <c r="D947" s="23"/>
      <c r="E947" s="23"/>
      <c r="F947" s="14" t="str">
        <f>LEFT(Table34[[#This Row],[Account Description ]],5)</f>
        <v/>
      </c>
      <c r="G947" s="1"/>
      <c r="H947" s="1"/>
      <c r="I947" s="20"/>
      <c r="J947" s="1"/>
      <c r="K947" s="16"/>
      <c r="L947" s="16"/>
      <c r="M947" s="17">
        <f>Table34[[#This Row],[Debet]]</f>
        <v>0</v>
      </c>
      <c r="T947"/>
    </row>
    <row r="948" spans="1:20" x14ac:dyDescent="0.25">
      <c r="A948" s="11"/>
      <c r="B948" s="1"/>
      <c r="C948" s="13"/>
      <c r="D948" s="23"/>
      <c r="E948" s="23"/>
      <c r="F948" s="14" t="str">
        <f>LEFT(Table34[[#This Row],[Account Description ]],5)</f>
        <v/>
      </c>
      <c r="G948" s="1"/>
      <c r="H948" s="1"/>
      <c r="I948" s="20"/>
      <c r="J948" s="1"/>
      <c r="K948" s="16"/>
      <c r="L948" s="16"/>
      <c r="M948" s="17">
        <f>Table34[[#This Row],[Debet]]</f>
        <v>0</v>
      </c>
      <c r="T948"/>
    </row>
    <row r="949" spans="1:20" x14ac:dyDescent="0.25">
      <c r="A949" s="11"/>
      <c r="B949" s="1"/>
      <c r="C949" s="13"/>
      <c r="D949" s="23"/>
      <c r="E949" s="23"/>
      <c r="F949" s="14" t="str">
        <f>LEFT(Table34[[#This Row],[Account Description ]],5)</f>
        <v/>
      </c>
      <c r="G949" s="1"/>
      <c r="H949" s="1"/>
      <c r="I949" s="20"/>
      <c r="J949" s="1"/>
      <c r="K949" s="16"/>
      <c r="L949" s="16"/>
      <c r="M949" s="17">
        <f>Table34[[#This Row],[Debet]]</f>
        <v>0</v>
      </c>
      <c r="T949"/>
    </row>
    <row r="950" spans="1:20" x14ac:dyDescent="0.25">
      <c r="A950" s="11"/>
      <c r="B950" s="1"/>
      <c r="C950" s="13"/>
      <c r="D950" s="23"/>
      <c r="E950" s="23"/>
      <c r="F950" s="14" t="str">
        <f>LEFT(Table34[[#This Row],[Account Description ]],5)</f>
        <v/>
      </c>
      <c r="G950" s="1"/>
      <c r="H950" s="1"/>
      <c r="I950" s="20"/>
      <c r="J950" s="1"/>
      <c r="K950" s="16"/>
      <c r="L950" s="16"/>
      <c r="M950" s="17">
        <f>Table34[[#This Row],[Debet]]</f>
        <v>0</v>
      </c>
      <c r="T950"/>
    </row>
    <row r="951" spans="1:20" x14ac:dyDescent="0.25">
      <c r="A951" s="11"/>
      <c r="B951" s="1"/>
      <c r="C951" s="13"/>
      <c r="D951" s="23"/>
      <c r="E951" s="23"/>
      <c r="F951" s="14" t="str">
        <f>LEFT(Table34[[#This Row],[Account Description ]],5)</f>
        <v/>
      </c>
      <c r="G951" s="1"/>
      <c r="H951" s="1"/>
      <c r="I951" s="20"/>
      <c r="J951" s="1"/>
      <c r="K951" s="16"/>
      <c r="L951" s="16"/>
      <c r="M951" s="17">
        <f>Table34[[#This Row],[Debet]]</f>
        <v>0</v>
      </c>
      <c r="T951"/>
    </row>
    <row r="952" spans="1:20" x14ac:dyDescent="0.25">
      <c r="A952" s="11"/>
      <c r="B952" s="1"/>
      <c r="C952" s="13"/>
      <c r="D952" s="23"/>
      <c r="E952" s="23"/>
      <c r="F952" s="14" t="str">
        <f>LEFT(Table34[[#This Row],[Account Description ]],5)</f>
        <v/>
      </c>
      <c r="G952" s="1"/>
      <c r="H952" s="1"/>
      <c r="I952" s="20"/>
      <c r="J952" s="1"/>
      <c r="K952" s="16"/>
      <c r="L952" s="16"/>
      <c r="M952" s="17">
        <f>Table34[[#This Row],[Debet]]</f>
        <v>0</v>
      </c>
      <c r="T952"/>
    </row>
    <row r="953" spans="1:20" x14ac:dyDescent="0.25">
      <c r="A953" s="11"/>
      <c r="B953" s="1"/>
      <c r="C953" s="13"/>
      <c r="D953" s="23"/>
      <c r="E953" s="23"/>
      <c r="F953" s="14" t="str">
        <f>LEFT(Table34[[#This Row],[Account Description ]],5)</f>
        <v/>
      </c>
      <c r="G953" s="1"/>
      <c r="H953" s="1"/>
      <c r="I953" s="20"/>
      <c r="J953" s="1"/>
      <c r="K953" s="16"/>
      <c r="L953" s="16"/>
      <c r="M953" s="17">
        <f>Table34[[#This Row],[Debet]]</f>
        <v>0</v>
      </c>
      <c r="T953"/>
    </row>
    <row r="954" spans="1:20" x14ac:dyDescent="0.25">
      <c r="A954" s="11"/>
      <c r="B954" s="1"/>
      <c r="C954" s="13"/>
      <c r="D954" s="23"/>
      <c r="E954" s="23"/>
      <c r="F954" s="14" t="str">
        <f>LEFT(Table34[[#This Row],[Account Description ]],5)</f>
        <v/>
      </c>
      <c r="G954" s="1"/>
      <c r="H954" s="1"/>
      <c r="I954" s="20"/>
      <c r="J954" s="1"/>
      <c r="K954" s="16"/>
      <c r="L954" s="16"/>
      <c r="M954" s="17">
        <f>Table34[[#This Row],[Debet]]</f>
        <v>0</v>
      </c>
      <c r="T954"/>
    </row>
    <row r="955" spans="1:20" x14ac:dyDescent="0.25">
      <c r="A955" s="11"/>
      <c r="B955" s="1"/>
      <c r="C955" s="13"/>
      <c r="D955" s="23"/>
      <c r="E955" s="23"/>
      <c r="F955" s="14" t="str">
        <f>LEFT(Table34[[#This Row],[Account Description ]],5)</f>
        <v/>
      </c>
      <c r="G955" s="1"/>
      <c r="H955" s="1"/>
      <c r="I955" s="20"/>
      <c r="J955" s="1"/>
      <c r="K955" s="16"/>
      <c r="L955" s="16"/>
      <c r="M955" s="17">
        <f>Table34[[#This Row],[Debet]]</f>
        <v>0</v>
      </c>
      <c r="T955"/>
    </row>
    <row r="956" spans="1:20" x14ac:dyDescent="0.25">
      <c r="A956" s="11"/>
      <c r="B956" s="1"/>
      <c r="C956" s="13"/>
      <c r="D956" s="23"/>
      <c r="E956" s="23"/>
      <c r="F956" s="14" t="str">
        <f>LEFT(Table34[[#This Row],[Account Description ]],5)</f>
        <v/>
      </c>
      <c r="G956" s="1"/>
      <c r="H956" s="1"/>
      <c r="I956" s="20"/>
      <c r="J956" s="1"/>
      <c r="K956" s="16"/>
      <c r="L956" s="16"/>
      <c r="M956" s="17">
        <f>Table34[[#This Row],[Debet]]</f>
        <v>0</v>
      </c>
      <c r="T956"/>
    </row>
    <row r="957" spans="1:20" x14ac:dyDescent="0.25">
      <c r="A957" s="11"/>
      <c r="B957" s="1"/>
      <c r="C957" s="13"/>
      <c r="D957" s="23"/>
      <c r="E957" s="23"/>
      <c r="F957" s="14" t="str">
        <f>LEFT(Table34[[#This Row],[Account Description ]],5)</f>
        <v/>
      </c>
      <c r="G957" s="1"/>
      <c r="H957" s="1"/>
      <c r="I957" s="20"/>
      <c r="J957" s="1"/>
      <c r="K957" s="16"/>
      <c r="L957" s="16"/>
      <c r="M957" s="17">
        <f>Table34[[#This Row],[Debet]]</f>
        <v>0</v>
      </c>
      <c r="T957"/>
    </row>
    <row r="958" spans="1:20" x14ac:dyDescent="0.25">
      <c r="A958" s="11"/>
      <c r="B958" s="1"/>
      <c r="C958" s="13"/>
      <c r="D958" s="23"/>
      <c r="E958" s="23"/>
      <c r="F958" s="14" t="str">
        <f>LEFT(Table34[[#This Row],[Account Description ]],5)</f>
        <v/>
      </c>
      <c r="G958" s="1"/>
      <c r="H958" s="1"/>
      <c r="I958" s="20"/>
      <c r="J958" s="1"/>
      <c r="K958" s="16"/>
      <c r="L958" s="16"/>
      <c r="M958" s="17">
        <f>Table34[[#This Row],[Debet]]</f>
        <v>0</v>
      </c>
      <c r="T958"/>
    </row>
    <row r="959" spans="1:20" x14ac:dyDescent="0.25">
      <c r="A959" s="11"/>
      <c r="B959" s="1"/>
      <c r="C959" s="13"/>
      <c r="D959" s="23"/>
      <c r="E959" s="23"/>
      <c r="F959" s="14" t="str">
        <f>LEFT(Table34[[#This Row],[Account Description ]],5)</f>
        <v/>
      </c>
      <c r="G959" s="1"/>
      <c r="H959" s="1"/>
      <c r="I959" s="20"/>
      <c r="J959" s="1"/>
      <c r="K959" s="16"/>
      <c r="L959" s="16"/>
      <c r="M959" s="17">
        <f>Table34[[#This Row],[Debet]]</f>
        <v>0</v>
      </c>
      <c r="T959"/>
    </row>
    <row r="960" spans="1:20" x14ac:dyDescent="0.25">
      <c r="A960" s="11"/>
      <c r="B960" s="1"/>
      <c r="C960" s="13"/>
      <c r="D960" s="23"/>
      <c r="E960" s="23"/>
      <c r="F960" s="14" t="str">
        <f>LEFT(Table34[[#This Row],[Account Description ]],5)</f>
        <v/>
      </c>
      <c r="G960" s="1"/>
      <c r="H960" s="1"/>
      <c r="I960" s="20"/>
      <c r="J960" s="1"/>
      <c r="K960" s="16"/>
      <c r="L960" s="16"/>
      <c r="M960" s="17">
        <f>Table34[[#This Row],[Debet]]</f>
        <v>0</v>
      </c>
      <c r="T960"/>
    </row>
    <row r="961" spans="1:20" x14ac:dyDescent="0.25">
      <c r="A961" s="11"/>
      <c r="B961" s="1"/>
      <c r="C961" s="13"/>
      <c r="D961" s="23"/>
      <c r="E961" s="23"/>
      <c r="F961" s="14" t="str">
        <f>LEFT(Table34[[#This Row],[Account Description ]],5)</f>
        <v/>
      </c>
      <c r="G961" s="1"/>
      <c r="H961" s="1"/>
      <c r="I961" s="20"/>
      <c r="J961" s="1"/>
      <c r="K961" s="16"/>
      <c r="L961" s="16"/>
      <c r="M961" s="17">
        <f>Table34[[#This Row],[Debet]]</f>
        <v>0</v>
      </c>
      <c r="T961"/>
    </row>
    <row r="962" spans="1:20" x14ac:dyDescent="0.25">
      <c r="A962" s="11"/>
      <c r="B962" s="1"/>
      <c r="C962" s="13"/>
      <c r="D962" s="23"/>
      <c r="E962" s="23"/>
      <c r="F962" s="14" t="str">
        <f>LEFT(Table34[[#This Row],[Account Description ]],5)</f>
        <v/>
      </c>
      <c r="G962" s="1"/>
      <c r="H962" s="1"/>
      <c r="I962" s="20"/>
      <c r="J962" s="1"/>
      <c r="K962" s="16"/>
      <c r="L962" s="16"/>
      <c r="M962" s="17">
        <f>Table34[[#This Row],[Debet]]</f>
        <v>0</v>
      </c>
      <c r="T962"/>
    </row>
    <row r="963" spans="1:20" x14ac:dyDescent="0.25">
      <c r="A963" s="11"/>
      <c r="B963" s="1"/>
      <c r="C963" s="13"/>
      <c r="D963" s="23"/>
      <c r="E963" s="23"/>
      <c r="F963" s="14" t="str">
        <f>LEFT(Table34[[#This Row],[Account Description ]],5)</f>
        <v/>
      </c>
      <c r="G963" s="1"/>
      <c r="H963" s="1"/>
      <c r="I963" s="20"/>
      <c r="J963" s="1"/>
      <c r="K963" s="16"/>
      <c r="L963" s="16"/>
      <c r="M963" s="17">
        <f>Table34[[#This Row],[Debet]]</f>
        <v>0</v>
      </c>
      <c r="T963"/>
    </row>
    <row r="964" spans="1:20" x14ac:dyDescent="0.25">
      <c r="A964" s="11"/>
      <c r="B964" s="1"/>
      <c r="C964" s="13"/>
      <c r="D964" s="23"/>
      <c r="E964" s="23"/>
      <c r="F964" s="14" t="str">
        <f>LEFT(Table34[[#This Row],[Account Description ]],5)</f>
        <v/>
      </c>
      <c r="G964" s="1"/>
      <c r="H964" s="1"/>
      <c r="I964" s="20"/>
      <c r="J964" s="1"/>
      <c r="K964" s="16"/>
      <c r="L964" s="16"/>
      <c r="M964" s="17">
        <f>Table34[[#This Row],[Debet]]</f>
        <v>0</v>
      </c>
      <c r="T964"/>
    </row>
    <row r="965" spans="1:20" x14ac:dyDescent="0.25">
      <c r="A965" s="11"/>
      <c r="B965" s="1"/>
      <c r="C965" s="13"/>
      <c r="D965" s="23"/>
      <c r="E965" s="23"/>
      <c r="F965" s="14" t="str">
        <f>LEFT(Table34[[#This Row],[Account Description ]],5)</f>
        <v/>
      </c>
      <c r="G965" s="1"/>
      <c r="H965" s="1"/>
      <c r="I965" s="20"/>
      <c r="J965" s="1"/>
      <c r="K965" s="16"/>
      <c r="L965" s="16"/>
      <c r="M965" s="17">
        <f>Table34[[#This Row],[Debet]]</f>
        <v>0</v>
      </c>
      <c r="T965"/>
    </row>
    <row r="966" spans="1:20" x14ac:dyDescent="0.25">
      <c r="A966" s="11"/>
      <c r="B966" s="1"/>
      <c r="C966" s="13"/>
      <c r="D966" s="23"/>
      <c r="E966" s="23"/>
      <c r="F966" s="14" t="str">
        <f>LEFT(Table34[[#This Row],[Account Description ]],5)</f>
        <v/>
      </c>
      <c r="G966" s="1"/>
      <c r="H966" s="1"/>
      <c r="I966" s="20"/>
      <c r="J966" s="1"/>
      <c r="K966" s="16"/>
      <c r="L966" s="16"/>
      <c r="M966" s="17">
        <f>Table34[[#This Row],[Debet]]</f>
        <v>0</v>
      </c>
      <c r="T966"/>
    </row>
    <row r="967" spans="1:20" x14ac:dyDescent="0.25">
      <c r="A967" s="11"/>
      <c r="B967" s="1"/>
      <c r="C967" s="13"/>
      <c r="D967" s="23"/>
      <c r="E967" s="23"/>
      <c r="F967" s="14" t="str">
        <f>LEFT(Table34[[#This Row],[Account Description ]],5)</f>
        <v/>
      </c>
      <c r="G967" s="1"/>
      <c r="H967" s="1"/>
      <c r="I967" s="20"/>
      <c r="J967" s="1"/>
      <c r="K967" s="16"/>
      <c r="L967" s="16"/>
      <c r="M967" s="17">
        <f>Table34[[#This Row],[Debet]]</f>
        <v>0</v>
      </c>
      <c r="T967"/>
    </row>
    <row r="968" spans="1:20" x14ac:dyDescent="0.25">
      <c r="A968" s="11"/>
      <c r="B968" s="1"/>
      <c r="C968" s="13"/>
      <c r="D968" s="23"/>
      <c r="E968" s="23"/>
      <c r="F968" s="14" t="str">
        <f>LEFT(Table34[[#This Row],[Account Description ]],5)</f>
        <v/>
      </c>
      <c r="G968" s="1"/>
      <c r="H968" s="1"/>
      <c r="I968" s="20"/>
      <c r="J968" s="1"/>
      <c r="K968" s="16"/>
      <c r="L968" s="16"/>
      <c r="M968" s="17">
        <f>Table34[[#This Row],[Debet]]</f>
        <v>0</v>
      </c>
      <c r="T968"/>
    </row>
    <row r="969" spans="1:20" x14ac:dyDescent="0.25">
      <c r="A969" s="11"/>
      <c r="B969" s="1"/>
      <c r="C969" s="13"/>
      <c r="D969" s="23"/>
      <c r="E969" s="23"/>
      <c r="F969" s="14" t="str">
        <f>LEFT(Table34[[#This Row],[Account Description ]],5)</f>
        <v/>
      </c>
      <c r="G969" s="1"/>
      <c r="H969" s="1"/>
      <c r="I969" s="20"/>
      <c r="J969" s="1"/>
      <c r="K969" s="16"/>
      <c r="L969" s="16"/>
      <c r="M969" s="17">
        <f>Table34[[#This Row],[Debet]]</f>
        <v>0</v>
      </c>
      <c r="T969"/>
    </row>
    <row r="970" spans="1:20" x14ac:dyDescent="0.25">
      <c r="A970" s="11"/>
      <c r="B970" s="1"/>
      <c r="C970" s="13"/>
      <c r="D970" s="23"/>
      <c r="E970" s="23"/>
      <c r="F970" s="14" t="str">
        <f>LEFT(Table34[[#This Row],[Account Description ]],5)</f>
        <v/>
      </c>
      <c r="G970" s="1"/>
      <c r="H970" s="1"/>
      <c r="I970" s="20"/>
      <c r="J970" s="1"/>
      <c r="K970" s="16"/>
      <c r="L970" s="16"/>
      <c r="M970" s="17">
        <f>Table34[[#This Row],[Debet]]</f>
        <v>0</v>
      </c>
      <c r="T970"/>
    </row>
    <row r="971" spans="1:20" x14ac:dyDescent="0.25">
      <c r="A971" s="11"/>
      <c r="B971" s="1"/>
      <c r="C971" s="13"/>
      <c r="D971" s="23"/>
      <c r="E971" s="23"/>
      <c r="F971" s="14" t="str">
        <f>LEFT(Table34[[#This Row],[Account Description ]],5)</f>
        <v/>
      </c>
      <c r="G971" s="1"/>
      <c r="H971" s="1"/>
      <c r="I971" s="20"/>
      <c r="J971" s="1"/>
      <c r="K971" s="16"/>
      <c r="L971" s="16"/>
      <c r="M971" s="17">
        <f>Table34[[#This Row],[Debet]]</f>
        <v>0</v>
      </c>
      <c r="O971" s="3" t="s">
        <v>463</v>
      </c>
      <c r="P971" s="3" t="s">
        <v>464</v>
      </c>
      <c r="Q971" s="3" t="s">
        <v>465</v>
      </c>
      <c r="T971"/>
    </row>
    <row r="972" spans="1:20" x14ac:dyDescent="0.25">
      <c r="A972" s="11"/>
      <c r="B972" s="1"/>
      <c r="C972" s="13"/>
      <c r="D972" s="23"/>
      <c r="E972" s="23"/>
      <c r="F972" s="14" t="str">
        <f>LEFT(Table34[[#This Row],[Account Description ]],5)</f>
        <v/>
      </c>
      <c r="G972" s="1"/>
      <c r="H972" s="1"/>
      <c r="I972" s="20"/>
      <c r="J972" s="1"/>
      <c r="K972" s="16"/>
      <c r="L972" s="16"/>
      <c r="M972" s="17">
        <f>Table34[[#This Row],[Debet]]</f>
        <v>0</v>
      </c>
      <c r="N972" s="2">
        <f>+SUM(O972:Q972)</f>
        <v>9749700</v>
      </c>
      <c r="O972" s="3">
        <v>7250000</v>
      </c>
      <c r="P972" s="3">
        <v>700000</v>
      </c>
      <c r="Q972" s="3">
        <v>1799700</v>
      </c>
      <c r="T972"/>
    </row>
    <row r="973" spans="1:20" x14ac:dyDescent="0.25">
      <c r="A973" s="11"/>
      <c r="B973" s="1"/>
      <c r="C973" s="13"/>
      <c r="D973" s="23"/>
      <c r="E973" s="23"/>
      <c r="F973" s="14" t="str">
        <f>LEFT(Table34[[#This Row],[Account Description ]],5)</f>
        <v/>
      </c>
      <c r="G973" s="1"/>
      <c r="H973" s="1"/>
      <c r="I973" s="20"/>
      <c r="J973" s="1"/>
      <c r="K973" s="16"/>
      <c r="L973" s="16"/>
      <c r="M973" s="17">
        <f>Table34[[#This Row],[Debet]]</f>
        <v>0</v>
      </c>
      <c r="N973" s="2">
        <f>+SUM(O973:Q973)</f>
        <v>3463600</v>
      </c>
      <c r="O973" s="3">
        <v>3070000</v>
      </c>
      <c r="Q973" s="3">
        <v>393600</v>
      </c>
      <c r="T973"/>
    </row>
    <row r="974" spans="1:20" x14ac:dyDescent="0.25">
      <c r="A974" s="11"/>
      <c r="B974" s="1"/>
      <c r="C974" s="13"/>
      <c r="D974" s="23"/>
      <c r="E974" s="23"/>
      <c r="F974" s="14" t="str">
        <f>LEFT(Table34[[#This Row],[Account Description ]],5)</f>
        <v/>
      </c>
      <c r="G974" s="1"/>
      <c r="H974" s="1"/>
      <c r="I974" s="20"/>
      <c r="J974" s="1"/>
      <c r="K974" s="16"/>
      <c r="L974" s="16"/>
      <c r="M974" s="17">
        <f>Table34[[#This Row],[Debet]]</f>
        <v>0</v>
      </c>
      <c r="N974" s="2">
        <f>+SUM(O974:Q974)</f>
        <v>2830500</v>
      </c>
      <c r="O974" s="3">
        <v>2100000</v>
      </c>
      <c r="Q974" s="3">
        <v>730500</v>
      </c>
      <c r="T974"/>
    </row>
    <row r="975" spans="1:20" x14ac:dyDescent="0.25">
      <c r="A975" s="11"/>
      <c r="B975" s="1"/>
      <c r="C975" s="13"/>
      <c r="D975" s="23"/>
      <c r="E975" s="23"/>
      <c r="F975" s="14" t="str">
        <f>LEFT(Table34[[#This Row],[Account Description ]],5)</f>
        <v/>
      </c>
      <c r="G975" s="1"/>
      <c r="H975" s="1"/>
      <c r="I975" s="20"/>
      <c r="J975" s="1"/>
      <c r="K975" s="16"/>
      <c r="L975" s="16"/>
      <c r="M975" s="17">
        <f>Table34[[#This Row],[Debet]]</f>
        <v>0</v>
      </c>
      <c r="T975"/>
    </row>
    <row r="976" spans="1:20" x14ac:dyDescent="0.25">
      <c r="A976" s="11"/>
      <c r="B976" s="1"/>
      <c r="C976" s="13"/>
      <c r="D976" s="23"/>
      <c r="E976" s="23"/>
      <c r="F976" s="14" t="str">
        <f>LEFT(Table34[[#This Row],[Account Description ]],5)</f>
        <v/>
      </c>
      <c r="G976" s="1"/>
      <c r="H976" s="1"/>
      <c r="I976" s="20"/>
      <c r="J976" s="1"/>
      <c r="K976" s="16"/>
      <c r="L976" s="16"/>
      <c r="M976" s="17">
        <f>Table34[[#This Row],[Debet]]</f>
        <v>0</v>
      </c>
      <c r="T976"/>
    </row>
    <row r="977" spans="1:20" x14ac:dyDescent="0.25">
      <c r="A977" s="11"/>
      <c r="B977" s="1"/>
      <c r="C977" s="13"/>
      <c r="D977" s="23"/>
      <c r="E977" s="23"/>
      <c r="F977" s="14" t="str">
        <f>LEFT(Table34[[#This Row],[Account Description ]],5)</f>
        <v/>
      </c>
      <c r="G977" s="1"/>
      <c r="H977" s="1"/>
      <c r="I977" s="20"/>
      <c r="J977" s="1"/>
      <c r="K977" s="16"/>
      <c r="L977" s="16"/>
      <c r="M977" s="17">
        <f>Table34[[#This Row],[Debet]]</f>
        <v>0</v>
      </c>
      <c r="T977"/>
    </row>
    <row r="978" spans="1:20" x14ac:dyDescent="0.25">
      <c r="A978" s="11"/>
      <c r="B978" s="1"/>
      <c r="C978" s="13"/>
      <c r="D978" s="23"/>
      <c r="E978" s="23"/>
      <c r="F978" s="14" t="str">
        <f>LEFT(Table34[[#This Row],[Account Description ]],5)</f>
        <v/>
      </c>
      <c r="G978" s="1"/>
      <c r="H978" s="1"/>
      <c r="I978" s="20"/>
      <c r="J978" s="1"/>
      <c r="K978" s="16"/>
      <c r="L978" s="16"/>
      <c r="M978" s="17">
        <f>Table34[[#This Row],[Debet]]</f>
        <v>0</v>
      </c>
      <c r="T978"/>
    </row>
    <row r="979" spans="1:20" x14ac:dyDescent="0.25">
      <c r="A979" s="11"/>
      <c r="B979" s="1"/>
      <c r="C979" s="13"/>
      <c r="D979" s="23"/>
      <c r="E979" s="23"/>
      <c r="F979" s="14" t="str">
        <f>LEFT(Table34[[#This Row],[Account Description ]],5)</f>
        <v/>
      </c>
      <c r="G979" s="1"/>
      <c r="H979" s="1"/>
      <c r="I979" s="20"/>
      <c r="J979" s="1"/>
      <c r="K979" s="16"/>
      <c r="L979" s="16"/>
      <c r="M979" s="17">
        <f>Table34[[#This Row],[Debet]]</f>
        <v>0</v>
      </c>
      <c r="T979"/>
    </row>
    <row r="980" spans="1:20" x14ac:dyDescent="0.25">
      <c r="A980" s="11"/>
      <c r="B980" s="1"/>
      <c r="C980" s="13"/>
      <c r="D980" s="23"/>
      <c r="E980" s="23"/>
      <c r="F980" s="14" t="str">
        <f>LEFT(Table34[[#This Row],[Account Description ]],5)</f>
        <v/>
      </c>
      <c r="G980" s="1"/>
      <c r="H980" s="1"/>
      <c r="I980" s="20"/>
      <c r="J980" s="1"/>
      <c r="K980" s="16"/>
      <c r="L980" s="16"/>
      <c r="M980" s="17">
        <f>Table34[[#This Row],[Debet]]</f>
        <v>0</v>
      </c>
      <c r="T980"/>
    </row>
    <row r="981" spans="1:20" x14ac:dyDescent="0.25">
      <c r="A981" s="11"/>
      <c r="B981" s="1"/>
      <c r="C981" s="13"/>
      <c r="D981" s="23"/>
      <c r="E981" s="23"/>
      <c r="F981" s="14" t="str">
        <f>LEFT(Table34[[#This Row],[Account Description ]],5)</f>
        <v/>
      </c>
      <c r="G981" s="1"/>
      <c r="H981" s="1"/>
      <c r="I981" s="20"/>
      <c r="J981" s="1"/>
      <c r="K981" s="16"/>
      <c r="L981" s="16"/>
      <c r="M981" s="17">
        <f>Table34[[#This Row],[Debet]]</f>
        <v>0</v>
      </c>
      <c r="T981"/>
    </row>
    <row r="982" spans="1:20" x14ac:dyDescent="0.25">
      <c r="A982" s="11"/>
      <c r="B982" s="1"/>
      <c r="C982" s="13"/>
      <c r="D982" s="23"/>
      <c r="E982" s="23"/>
      <c r="F982" s="14" t="str">
        <f>LEFT(Table34[[#This Row],[Account Description ]],5)</f>
        <v/>
      </c>
      <c r="G982" s="1"/>
      <c r="H982" s="1"/>
      <c r="I982" s="20"/>
      <c r="J982" s="1"/>
      <c r="K982" s="16"/>
      <c r="L982" s="16"/>
      <c r="M982" s="17">
        <f>Table34[[#This Row],[Debet]]</f>
        <v>0</v>
      </c>
      <c r="T982"/>
    </row>
    <row r="983" spans="1:20" x14ac:dyDescent="0.25">
      <c r="A983" s="11"/>
      <c r="B983" s="1"/>
      <c r="C983" s="13"/>
      <c r="D983" s="23"/>
      <c r="E983" s="23"/>
      <c r="F983" s="14" t="str">
        <f>LEFT(Table34[[#This Row],[Account Description ]],5)</f>
        <v/>
      </c>
      <c r="G983" s="1"/>
      <c r="H983" s="1"/>
      <c r="I983" s="20"/>
      <c r="J983" s="1"/>
      <c r="K983" s="16"/>
      <c r="L983" s="16"/>
      <c r="M983" s="17">
        <f>Table34[[#This Row],[Debet]]</f>
        <v>0</v>
      </c>
      <c r="T983"/>
    </row>
    <row r="984" spans="1:20" x14ac:dyDescent="0.25">
      <c r="A984" s="11"/>
      <c r="B984" s="1"/>
      <c r="C984" s="13"/>
      <c r="D984" s="23"/>
      <c r="E984" s="23"/>
      <c r="F984" s="14" t="str">
        <f>LEFT(Table34[[#This Row],[Account Description ]],5)</f>
        <v/>
      </c>
      <c r="G984" s="1"/>
      <c r="H984" s="1"/>
      <c r="I984" s="20"/>
      <c r="J984" s="1"/>
      <c r="K984" s="16"/>
      <c r="L984" s="16"/>
      <c r="M984" s="17">
        <f>Table34[[#This Row],[Debet]]</f>
        <v>0</v>
      </c>
      <c r="T984"/>
    </row>
    <row r="985" spans="1:20" x14ac:dyDescent="0.25">
      <c r="A985" s="11"/>
      <c r="B985" s="1"/>
      <c r="C985" s="13"/>
      <c r="D985" s="23"/>
      <c r="E985" s="23"/>
      <c r="F985" s="14" t="str">
        <f>LEFT(Table34[[#This Row],[Account Description ]],5)</f>
        <v/>
      </c>
      <c r="G985" s="1"/>
      <c r="H985" s="1"/>
      <c r="I985" s="20"/>
      <c r="J985" s="1"/>
      <c r="K985" s="16"/>
      <c r="L985" s="16"/>
      <c r="M985" s="17">
        <f>Table34[[#This Row],[Debet]]</f>
        <v>0</v>
      </c>
      <c r="T985"/>
    </row>
    <row r="986" spans="1:20" x14ac:dyDescent="0.25">
      <c r="A986" s="11"/>
      <c r="B986" s="1"/>
      <c r="C986" s="13"/>
      <c r="D986" s="23"/>
      <c r="E986" s="23"/>
      <c r="F986" s="14" t="str">
        <f>LEFT(Table34[[#This Row],[Account Description ]],5)</f>
        <v/>
      </c>
      <c r="G986" s="1"/>
      <c r="H986" s="1"/>
      <c r="I986" s="20"/>
      <c r="J986" s="1"/>
      <c r="K986" s="16"/>
      <c r="L986" s="16"/>
      <c r="M986" s="17">
        <f>Table34[[#This Row],[Debet]]</f>
        <v>0</v>
      </c>
      <c r="T986"/>
    </row>
    <row r="987" spans="1:20" x14ac:dyDescent="0.25">
      <c r="A987" s="11"/>
      <c r="B987" s="1"/>
      <c r="C987" s="13"/>
      <c r="D987" s="23"/>
      <c r="E987" s="23"/>
      <c r="F987" s="14" t="str">
        <f>LEFT(Table34[[#This Row],[Account Description ]],5)</f>
        <v/>
      </c>
      <c r="G987" s="1"/>
      <c r="H987" s="1"/>
      <c r="I987" s="20"/>
      <c r="J987" s="1"/>
      <c r="K987" s="16"/>
      <c r="L987" s="16"/>
      <c r="M987" s="17">
        <f>Table34[[#This Row],[Debet]]</f>
        <v>0</v>
      </c>
      <c r="T987"/>
    </row>
    <row r="988" spans="1:20" x14ac:dyDescent="0.25">
      <c r="A988" s="11"/>
      <c r="B988" s="1"/>
      <c r="C988" s="13"/>
      <c r="D988" s="23"/>
      <c r="E988" s="23"/>
      <c r="F988" s="14" t="str">
        <f>LEFT(Table34[[#This Row],[Account Description ]],5)</f>
        <v/>
      </c>
      <c r="G988" s="1"/>
      <c r="H988" s="1"/>
      <c r="I988" s="20"/>
      <c r="J988" s="1"/>
      <c r="K988" s="16"/>
      <c r="L988" s="16"/>
      <c r="M988" s="17">
        <f>Table34[[#This Row],[Debet]]</f>
        <v>0</v>
      </c>
      <c r="T988"/>
    </row>
    <row r="989" spans="1:20" x14ac:dyDescent="0.25">
      <c r="A989" s="11"/>
      <c r="B989" s="1"/>
      <c r="C989" s="13"/>
      <c r="D989" s="23"/>
      <c r="E989" s="23"/>
      <c r="F989" s="14" t="str">
        <f>LEFT(Table34[[#This Row],[Account Description ]],5)</f>
        <v/>
      </c>
      <c r="G989" s="1"/>
      <c r="H989" s="1"/>
      <c r="I989" s="20"/>
      <c r="J989" s="1"/>
      <c r="K989" s="16"/>
      <c r="L989" s="16"/>
      <c r="M989" s="17">
        <f>Table34[[#This Row],[Debet]]</f>
        <v>0</v>
      </c>
      <c r="T989"/>
    </row>
    <row r="990" spans="1:20" x14ac:dyDescent="0.25">
      <c r="A990" s="11"/>
      <c r="B990" s="1"/>
      <c r="C990" s="13"/>
      <c r="D990" s="23"/>
      <c r="E990" s="23"/>
      <c r="F990" s="14" t="str">
        <f>LEFT(Table34[[#This Row],[Account Description ]],5)</f>
        <v/>
      </c>
      <c r="G990" s="1"/>
      <c r="H990" s="1"/>
      <c r="I990" s="20"/>
      <c r="J990" s="1"/>
      <c r="K990" s="16"/>
      <c r="L990" s="16"/>
      <c r="M990" s="17">
        <f>Table34[[#This Row],[Debet]]</f>
        <v>0</v>
      </c>
      <c r="T990"/>
    </row>
    <row r="991" spans="1:20" x14ac:dyDescent="0.25">
      <c r="A991" s="11"/>
      <c r="B991" s="1"/>
      <c r="C991" s="13"/>
      <c r="D991" s="23"/>
      <c r="E991" s="23"/>
      <c r="F991" s="14" t="str">
        <f>LEFT(Table34[[#This Row],[Account Description ]],5)</f>
        <v/>
      </c>
      <c r="G991" s="1"/>
      <c r="H991" s="1"/>
      <c r="I991" s="20"/>
      <c r="J991" s="1"/>
      <c r="K991" s="16"/>
      <c r="L991" s="16"/>
      <c r="M991" s="17">
        <f>Table34[[#This Row],[Debet]]</f>
        <v>0</v>
      </c>
      <c r="T991"/>
    </row>
    <row r="992" spans="1:20" x14ac:dyDescent="0.25">
      <c r="A992" s="11"/>
      <c r="B992" s="1"/>
      <c r="C992" s="13"/>
      <c r="D992" s="23"/>
      <c r="E992" s="23"/>
      <c r="F992" s="14" t="str">
        <f>LEFT(Table34[[#This Row],[Account Description ]],5)</f>
        <v/>
      </c>
      <c r="G992" s="1"/>
      <c r="H992" s="1"/>
      <c r="I992" s="20"/>
      <c r="J992" s="1"/>
      <c r="K992" s="16"/>
      <c r="L992" s="16"/>
      <c r="M992" s="17">
        <f>Table34[[#This Row],[Debet]]</f>
        <v>0</v>
      </c>
      <c r="T992"/>
    </row>
    <row r="993" spans="1:20" x14ac:dyDescent="0.25">
      <c r="A993" s="11"/>
      <c r="B993" s="1"/>
      <c r="C993" s="13"/>
      <c r="D993" s="23"/>
      <c r="E993" s="23"/>
      <c r="F993" s="14" t="str">
        <f>LEFT(Table34[[#This Row],[Account Description ]],5)</f>
        <v/>
      </c>
      <c r="G993" s="1"/>
      <c r="H993" s="1"/>
      <c r="I993" s="20"/>
      <c r="J993" s="1"/>
      <c r="K993" s="16"/>
      <c r="L993" s="16"/>
      <c r="M993" s="17">
        <f>Table34[[#This Row],[Debet]]</f>
        <v>0</v>
      </c>
      <c r="T993"/>
    </row>
    <row r="994" spans="1:20" x14ac:dyDescent="0.25">
      <c r="A994" s="11"/>
      <c r="B994" s="1"/>
      <c r="C994" s="13"/>
      <c r="D994" s="23"/>
      <c r="E994" s="23"/>
      <c r="F994" s="14" t="str">
        <f>LEFT(Table34[[#This Row],[Account Description ]],5)</f>
        <v/>
      </c>
      <c r="G994" s="1"/>
      <c r="H994" s="1"/>
      <c r="I994" s="20"/>
      <c r="J994" s="1"/>
      <c r="K994" s="16"/>
      <c r="L994" s="16"/>
      <c r="M994" s="17">
        <f>Table34[[#This Row],[Debet]]</f>
        <v>0</v>
      </c>
      <c r="T994"/>
    </row>
    <row r="995" spans="1:20" x14ac:dyDescent="0.25">
      <c r="A995" s="11"/>
      <c r="B995" s="1"/>
      <c r="C995" s="13"/>
      <c r="D995" s="23"/>
      <c r="E995" s="23"/>
      <c r="F995" s="14" t="str">
        <f>LEFT(Table34[[#This Row],[Account Description ]],5)</f>
        <v/>
      </c>
      <c r="G995" s="1"/>
      <c r="H995" s="1"/>
      <c r="I995" s="20"/>
      <c r="J995" s="1"/>
      <c r="K995" s="16"/>
      <c r="L995" s="16"/>
      <c r="M995" s="17">
        <f>Table34[[#This Row],[Debet]]</f>
        <v>0</v>
      </c>
      <c r="T995"/>
    </row>
    <row r="996" spans="1:20" x14ac:dyDescent="0.25">
      <c r="A996" s="11"/>
      <c r="B996" s="1"/>
      <c r="C996" s="13"/>
      <c r="D996" s="23"/>
      <c r="E996" s="23"/>
      <c r="F996" s="14" t="str">
        <f>LEFT(Table34[[#This Row],[Account Description ]],5)</f>
        <v/>
      </c>
      <c r="G996" s="1"/>
      <c r="H996" s="1"/>
      <c r="I996" s="20"/>
      <c r="J996" s="1"/>
      <c r="K996" s="16"/>
      <c r="L996" s="16"/>
      <c r="M996" s="17">
        <f>Table34[[#This Row],[Debet]]</f>
        <v>0</v>
      </c>
      <c r="T996"/>
    </row>
    <row r="997" spans="1:20" x14ac:dyDescent="0.25">
      <c r="A997" s="11"/>
      <c r="B997" s="1"/>
      <c r="C997" s="13"/>
      <c r="D997" s="23"/>
      <c r="E997" s="23"/>
      <c r="F997" s="14" t="str">
        <f>LEFT(Table34[[#This Row],[Account Description ]],5)</f>
        <v/>
      </c>
      <c r="G997" s="1"/>
      <c r="H997" s="1"/>
      <c r="I997" s="20"/>
      <c r="J997" s="1"/>
      <c r="K997" s="16"/>
      <c r="L997" s="16"/>
      <c r="M997" s="17">
        <f>Table34[[#This Row],[Debet]]</f>
        <v>0</v>
      </c>
      <c r="T997"/>
    </row>
    <row r="998" spans="1:20" x14ac:dyDescent="0.25">
      <c r="A998" s="11"/>
      <c r="B998" s="1"/>
      <c r="C998" s="13"/>
      <c r="D998" s="23"/>
      <c r="E998" s="23"/>
      <c r="F998" s="14" t="str">
        <f>LEFT(Table34[[#This Row],[Account Description ]],5)</f>
        <v/>
      </c>
      <c r="G998" s="1"/>
      <c r="H998" s="1"/>
      <c r="I998" s="20"/>
      <c r="J998" s="1"/>
      <c r="K998" s="16"/>
      <c r="L998" s="16"/>
      <c r="M998" s="17">
        <f>Table34[[#This Row],[Debet]]</f>
        <v>0</v>
      </c>
      <c r="O998" s="3" t="s">
        <v>452</v>
      </c>
      <c r="T998"/>
    </row>
    <row r="999" spans="1:20" x14ac:dyDescent="0.25">
      <c r="A999" s="11"/>
      <c r="B999" s="1"/>
      <c r="C999" s="13"/>
      <c r="D999" s="23"/>
      <c r="E999" s="23"/>
      <c r="F999" s="14" t="str">
        <f>LEFT(Table34[[#This Row],[Account Description ]],5)</f>
        <v/>
      </c>
      <c r="G999" s="1"/>
      <c r="H999" s="1"/>
      <c r="I999" s="20"/>
      <c r="J999" s="1"/>
      <c r="K999" s="16"/>
      <c r="L999" s="16"/>
      <c r="M999" s="17">
        <f>Table34[[#This Row],[Debet]]</f>
        <v>0</v>
      </c>
      <c r="O999" s="3">
        <v>450000</v>
      </c>
      <c r="T999"/>
    </row>
    <row r="1000" spans="1:20" x14ac:dyDescent="0.25">
      <c r="A1000" s="11"/>
      <c r="B1000" s="1"/>
      <c r="C1000" s="13"/>
      <c r="D1000" s="23"/>
      <c r="E1000" s="23"/>
      <c r="F1000" s="14" t="str">
        <f>LEFT(Table34[[#This Row],[Account Description ]],5)</f>
        <v/>
      </c>
      <c r="G1000" s="1"/>
      <c r="H1000" s="1"/>
      <c r="I1000" s="20"/>
      <c r="J1000" s="1"/>
      <c r="K1000" s="16"/>
      <c r="L1000" s="16"/>
      <c r="M1000" s="17">
        <f>Table34[[#This Row],[Debet]]</f>
        <v>0</v>
      </c>
      <c r="T1000"/>
    </row>
    <row r="1001" spans="1:20" x14ac:dyDescent="0.25">
      <c r="A1001" s="11"/>
      <c r="B1001" s="1"/>
      <c r="C1001" s="13"/>
      <c r="D1001" s="23"/>
      <c r="E1001" s="23"/>
      <c r="F1001" s="14" t="str">
        <f>LEFT(Table34[[#This Row],[Account Description ]],5)</f>
        <v/>
      </c>
      <c r="G1001" s="1"/>
      <c r="H1001" s="1"/>
      <c r="I1001" s="20"/>
      <c r="J1001" s="1"/>
      <c r="K1001" s="16"/>
      <c r="L1001" s="16"/>
      <c r="M1001" s="17">
        <f>Table34[[#This Row],[Debet]]</f>
        <v>0</v>
      </c>
      <c r="T1001"/>
    </row>
    <row r="1002" spans="1:20" x14ac:dyDescent="0.25">
      <c r="A1002" s="11"/>
      <c r="B1002" s="1"/>
      <c r="C1002" s="13"/>
      <c r="D1002" s="23"/>
      <c r="E1002" s="23"/>
      <c r="F1002" s="14" t="str">
        <f>LEFT(Table34[[#This Row],[Account Description ]],5)</f>
        <v/>
      </c>
      <c r="G1002" s="1"/>
      <c r="H1002" s="1"/>
      <c r="I1002" s="20"/>
      <c r="J1002" s="1"/>
      <c r="K1002" s="16"/>
      <c r="L1002" s="16"/>
      <c r="M1002" s="17">
        <f>Table34[[#This Row],[Debet]]</f>
        <v>0</v>
      </c>
      <c r="T1002"/>
    </row>
    <row r="1003" spans="1:20" x14ac:dyDescent="0.25">
      <c r="A1003" s="11"/>
      <c r="B1003" s="1"/>
      <c r="C1003" s="13"/>
      <c r="D1003" s="23"/>
      <c r="E1003" s="23"/>
      <c r="F1003" s="14" t="str">
        <f>LEFT(Table34[[#This Row],[Account Description ]],5)</f>
        <v/>
      </c>
      <c r="G1003" s="1"/>
      <c r="H1003" s="1"/>
      <c r="I1003" s="20"/>
      <c r="J1003" s="1"/>
      <c r="K1003" s="16"/>
      <c r="L1003" s="16"/>
      <c r="M1003" s="17">
        <f>Table34[[#This Row],[Debet]]</f>
        <v>0</v>
      </c>
      <c r="T1003"/>
    </row>
    <row r="1004" spans="1:20" x14ac:dyDescent="0.25">
      <c r="A1004" s="11"/>
      <c r="B1004" s="1"/>
      <c r="C1004" s="13"/>
      <c r="D1004" s="23"/>
      <c r="E1004" s="23"/>
      <c r="F1004" s="14" t="str">
        <f>LEFT(Table34[[#This Row],[Account Description ]],5)</f>
        <v/>
      </c>
      <c r="G1004" s="1"/>
      <c r="H1004" s="1"/>
      <c r="I1004" s="20"/>
      <c r="J1004" s="1"/>
      <c r="K1004" s="16"/>
      <c r="L1004" s="16"/>
      <c r="M1004" s="17">
        <f>Table34[[#This Row],[Debet]]</f>
        <v>0</v>
      </c>
      <c r="T1004"/>
    </row>
    <row r="1005" spans="1:20" x14ac:dyDescent="0.25">
      <c r="A1005" s="11"/>
      <c r="B1005" s="1"/>
      <c r="C1005" s="13"/>
      <c r="D1005" s="23"/>
      <c r="E1005" s="23"/>
      <c r="F1005" s="14" t="str">
        <f>LEFT(Table34[[#This Row],[Account Description ]],5)</f>
        <v/>
      </c>
      <c r="G1005" s="1"/>
      <c r="H1005" s="1"/>
      <c r="I1005" s="20"/>
      <c r="J1005" s="1"/>
      <c r="K1005" s="16"/>
      <c r="L1005" s="16"/>
      <c r="M1005" s="17">
        <f>Table34[[#This Row],[Debet]]</f>
        <v>0</v>
      </c>
      <c r="T1005"/>
    </row>
    <row r="1006" spans="1:20" x14ac:dyDescent="0.25">
      <c r="A1006" s="11"/>
      <c r="B1006" s="1"/>
      <c r="C1006" s="13"/>
      <c r="D1006" s="23"/>
      <c r="E1006" s="23"/>
      <c r="F1006" s="14" t="str">
        <f>LEFT(Table34[[#This Row],[Account Description ]],5)</f>
        <v/>
      </c>
      <c r="G1006" s="1"/>
      <c r="H1006" s="1"/>
      <c r="I1006" s="20"/>
      <c r="J1006" s="1"/>
      <c r="K1006" s="16"/>
      <c r="L1006" s="16"/>
      <c r="M1006" s="17">
        <f>Table34[[#This Row],[Debet]]</f>
        <v>0</v>
      </c>
      <c r="T1006"/>
    </row>
    <row r="1007" spans="1:20" x14ac:dyDescent="0.25">
      <c r="A1007" s="11"/>
      <c r="B1007" s="1"/>
      <c r="C1007" s="13"/>
      <c r="D1007" s="23"/>
      <c r="E1007" s="23"/>
      <c r="F1007" s="14" t="str">
        <f>LEFT(Table34[[#This Row],[Account Description ]],5)</f>
        <v/>
      </c>
      <c r="G1007" s="1"/>
      <c r="H1007" s="1"/>
      <c r="I1007" s="20"/>
      <c r="J1007" s="1"/>
      <c r="K1007" s="16"/>
      <c r="L1007" s="16"/>
      <c r="M1007" s="17">
        <f>Table34[[#This Row],[Debet]]</f>
        <v>0</v>
      </c>
      <c r="T1007"/>
    </row>
    <row r="1008" spans="1:20" x14ac:dyDescent="0.25">
      <c r="A1008" s="11"/>
      <c r="B1008" s="1"/>
      <c r="C1008" s="13"/>
      <c r="D1008" s="23"/>
      <c r="E1008" s="23"/>
      <c r="F1008" s="14" t="str">
        <f>LEFT(Table34[[#This Row],[Account Description ]],5)</f>
        <v/>
      </c>
      <c r="G1008" s="1"/>
      <c r="H1008" s="1"/>
      <c r="I1008" s="20"/>
      <c r="J1008" s="1"/>
      <c r="K1008" s="16"/>
      <c r="L1008" s="16"/>
      <c r="M1008" s="17">
        <f>Table34[[#This Row],[Debet]]</f>
        <v>0</v>
      </c>
      <c r="T1008"/>
    </row>
    <row r="1009" spans="1:20" x14ac:dyDescent="0.25">
      <c r="A1009" s="11"/>
      <c r="B1009" s="1"/>
      <c r="C1009" s="13"/>
      <c r="D1009" s="23"/>
      <c r="E1009" s="23"/>
      <c r="F1009" s="14" t="str">
        <f>LEFT(Table34[[#This Row],[Account Description ]],5)</f>
        <v/>
      </c>
      <c r="G1009" s="1"/>
      <c r="H1009" s="1"/>
      <c r="I1009" s="20"/>
      <c r="J1009" s="1"/>
      <c r="K1009" s="16"/>
      <c r="L1009" s="16"/>
      <c r="M1009" s="17">
        <f>Table34[[#This Row],[Debet]]</f>
        <v>0</v>
      </c>
      <c r="T1009"/>
    </row>
    <row r="1010" spans="1:20" x14ac:dyDescent="0.25">
      <c r="A1010" s="11"/>
      <c r="B1010" s="1"/>
      <c r="C1010" s="13"/>
      <c r="D1010" s="23"/>
      <c r="E1010" s="23"/>
      <c r="F1010" s="14" t="str">
        <f>LEFT(Table34[[#This Row],[Account Description ]],5)</f>
        <v/>
      </c>
      <c r="G1010" s="1"/>
      <c r="H1010" s="1"/>
      <c r="I1010" s="20"/>
      <c r="J1010" s="1"/>
      <c r="K1010" s="16"/>
      <c r="L1010" s="16"/>
      <c r="M1010" s="17">
        <f>Table34[[#This Row],[Debet]]</f>
        <v>0</v>
      </c>
      <c r="T1010"/>
    </row>
    <row r="1011" spans="1:20" x14ac:dyDescent="0.25">
      <c r="A1011" s="11"/>
      <c r="B1011" s="1"/>
      <c r="C1011" s="13"/>
      <c r="D1011" s="23"/>
      <c r="E1011" s="23"/>
      <c r="F1011" s="14" t="str">
        <f>LEFT(Table34[[#This Row],[Account Description ]],5)</f>
        <v/>
      </c>
      <c r="G1011" s="1"/>
      <c r="H1011" s="1"/>
      <c r="I1011" s="20"/>
      <c r="J1011" s="1"/>
      <c r="K1011" s="16"/>
      <c r="L1011" s="16"/>
      <c r="M1011" s="17">
        <f>Table34[[#This Row],[Debet]]</f>
        <v>0</v>
      </c>
      <c r="T1011"/>
    </row>
    <row r="1012" spans="1:20" x14ac:dyDescent="0.25">
      <c r="A1012" s="11"/>
      <c r="B1012" s="1"/>
      <c r="C1012" s="13"/>
      <c r="D1012" s="23"/>
      <c r="E1012" s="23"/>
      <c r="F1012" s="14" t="str">
        <f>LEFT(Table34[[#This Row],[Account Description ]],5)</f>
        <v/>
      </c>
      <c r="G1012" s="1"/>
      <c r="H1012" s="1"/>
      <c r="I1012" s="20"/>
      <c r="J1012" s="1"/>
      <c r="K1012" s="16"/>
      <c r="L1012" s="16"/>
      <c r="M1012" s="17">
        <f>Table34[[#This Row],[Debet]]</f>
        <v>0</v>
      </c>
      <c r="T1012"/>
    </row>
    <row r="1013" spans="1:20" x14ac:dyDescent="0.25">
      <c r="A1013" s="11"/>
      <c r="B1013" s="1"/>
      <c r="C1013" s="13"/>
      <c r="D1013" s="23"/>
      <c r="E1013" s="23"/>
      <c r="F1013" s="14" t="str">
        <f>LEFT(Table34[[#This Row],[Account Description ]],5)</f>
        <v/>
      </c>
      <c r="G1013" s="1"/>
      <c r="H1013" s="1"/>
      <c r="I1013" s="20"/>
      <c r="J1013" s="1"/>
      <c r="K1013" s="16"/>
      <c r="L1013" s="16"/>
      <c r="M1013" s="17">
        <f>Table34[[#This Row],[Debet]]</f>
        <v>0</v>
      </c>
      <c r="T1013"/>
    </row>
    <row r="1014" spans="1:20" x14ac:dyDescent="0.25">
      <c r="A1014" s="11"/>
      <c r="B1014" s="1"/>
      <c r="C1014" s="13"/>
      <c r="D1014" s="23"/>
      <c r="E1014" s="23"/>
      <c r="F1014" s="14" t="str">
        <f>LEFT(Table34[[#This Row],[Account Description ]],5)</f>
        <v/>
      </c>
      <c r="G1014" s="1"/>
      <c r="H1014" s="1"/>
      <c r="I1014" s="20"/>
      <c r="J1014" s="1"/>
      <c r="K1014" s="16"/>
      <c r="L1014" s="16"/>
      <c r="M1014" s="17">
        <f>Table34[[#This Row],[Debet]]</f>
        <v>0</v>
      </c>
      <c r="T1014"/>
    </row>
    <row r="1015" spans="1:20" x14ac:dyDescent="0.25">
      <c r="A1015" s="11"/>
      <c r="B1015" s="1"/>
      <c r="C1015" s="13"/>
      <c r="D1015" s="23"/>
      <c r="E1015" s="23"/>
      <c r="F1015" s="14" t="str">
        <f>LEFT(Table34[[#This Row],[Account Description ]],5)</f>
        <v/>
      </c>
      <c r="G1015" s="1"/>
      <c r="H1015" s="1"/>
      <c r="I1015" s="20"/>
      <c r="J1015" s="1"/>
      <c r="K1015" s="16"/>
      <c r="L1015" s="16"/>
      <c r="M1015" s="17">
        <f>Table34[[#This Row],[Debet]]</f>
        <v>0</v>
      </c>
      <c r="T1015"/>
    </row>
    <row r="1016" spans="1:20" x14ac:dyDescent="0.25">
      <c r="A1016" s="11"/>
      <c r="B1016" s="1"/>
      <c r="C1016" s="13"/>
      <c r="D1016" s="23"/>
      <c r="E1016" s="23"/>
      <c r="F1016" s="14" t="str">
        <f>LEFT(Table34[[#This Row],[Account Description ]],5)</f>
        <v/>
      </c>
      <c r="G1016" s="1"/>
      <c r="H1016" s="1"/>
      <c r="I1016" s="20"/>
      <c r="J1016" s="1"/>
      <c r="K1016" s="16"/>
      <c r="L1016" s="16"/>
      <c r="M1016" s="17">
        <f>Table34[[#This Row],[Debet]]</f>
        <v>0</v>
      </c>
      <c r="T1016"/>
    </row>
    <row r="1017" spans="1:20" x14ac:dyDescent="0.25">
      <c r="A1017" s="11"/>
      <c r="B1017" s="1"/>
      <c r="C1017" s="13"/>
      <c r="D1017" s="23"/>
      <c r="E1017" s="23"/>
      <c r="F1017" s="14" t="str">
        <f>LEFT(Table34[[#This Row],[Account Description ]],5)</f>
        <v/>
      </c>
      <c r="G1017" s="1"/>
      <c r="H1017" s="1"/>
      <c r="I1017" s="20"/>
      <c r="J1017" s="1"/>
      <c r="K1017" s="16"/>
      <c r="L1017" s="16"/>
      <c r="M1017" s="17">
        <f>Table34[[#This Row],[Debet]]</f>
        <v>0</v>
      </c>
      <c r="T1017"/>
    </row>
    <row r="1018" spans="1:20" x14ac:dyDescent="0.25">
      <c r="A1018" s="11"/>
      <c r="B1018" s="1"/>
      <c r="C1018" s="13"/>
      <c r="D1018" s="23"/>
      <c r="E1018" s="23"/>
      <c r="F1018" s="14" t="str">
        <f>LEFT(Table34[[#This Row],[Account Description ]],5)</f>
        <v/>
      </c>
      <c r="G1018" s="1"/>
      <c r="H1018" s="1"/>
      <c r="I1018" s="20"/>
      <c r="J1018" s="1"/>
      <c r="K1018" s="16"/>
      <c r="L1018" s="16"/>
      <c r="M1018" s="17">
        <f>Table34[[#This Row],[Debet]]</f>
        <v>0</v>
      </c>
      <c r="T1018"/>
    </row>
    <row r="1019" spans="1:20" x14ac:dyDescent="0.25">
      <c r="A1019" s="11"/>
      <c r="B1019" s="1"/>
      <c r="C1019" s="13"/>
      <c r="D1019" s="23"/>
      <c r="E1019" s="23"/>
      <c r="F1019" s="14" t="str">
        <f>LEFT(Table34[[#This Row],[Account Description ]],5)</f>
        <v/>
      </c>
      <c r="G1019" s="1"/>
      <c r="H1019" s="1"/>
      <c r="I1019" s="20"/>
      <c r="J1019" s="1"/>
      <c r="K1019" s="16"/>
      <c r="L1019" s="16"/>
      <c r="M1019" s="17">
        <f>Table34[[#This Row],[Debet]]</f>
        <v>0</v>
      </c>
      <c r="T1019"/>
    </row>
    <row r="1020" spans="1:20" x14ac:dyDescent="0.25">
      <c r="A1020" s="11"/>
      <c r="B1020" s="1"/>
      <c r="C1020" s="13"/>
      <c r="D1020" s="23"/>
      <c r="E1020" s="23"/>
      <c r="F1020" s="14" t="str">
        <f>LEFT(Table34[[#This Row],[Account Description ]],5)</f>
        <v/>
      </c>
      <c r="G1020" s="1"/>
      <c r="H1020" s="1"/>
      <c r="I1020" s="20"/>
      <c r="J1020" s="1"/>
      <c r="K1020" s="16"/>
      <c r="L1020" s="16"/>
      <c r="M1020" s="17">
        <f>Table34[[#This Row],[Debet]]</f>
        <v>0</v>
      </c>
      <c r="T1020"/>
    </row>
    <row r="1021" spans="1:20" x14ac:dyDescent="0.25">
      <c r="A1021" s="11"/>
      <c r="B1021" s="1"/>
      <c r="C1021" s="13"/>
      <c r="D1021" s="23"/>
      <c r="E1021" s="23"/>
      <c r="F1021" s="14" t="str">
        <f>LEFT(Table34[[#This Row],[Account Description ]],5)</f>
        <v/>
      </c>
      <c r="G1021" s="1"/>
      <c r="H1021" s="1"/>
      <c r="I1021" s="20"/>
      <c r="J1021" s="1"/>
      <c r="K1021" s="16"/>
      <c r="L1021" s="16"/>
      <c r="M1021" s="17">
        <f>Table34[[#This Row],[Debet]]</f>
        <v>0</v>
      </c>
      <c r="T1021"/>
    </row>
    <row r="1022" spans="1:20" x14ac:dyDescent="0.25">
      <c r="A1022" s="11"/>
      <c r="B1022" s="1"/>
      <c r="C1022" s="13"/>
      <c r="D1022" s="23"/>
      <c r="E1022" s="23"/>
      <c r="F1022" s="14" t="str">
        <f>LEFT(Table34[[#This Row],[Account Description ]],5)</f>
        <v/>
      </c>
      <c r="G1022" s="1"/>
      <c r="H1022" s="1"/>
      <c r="I1022" s="20"/>
      <c r="J1022" s="1"/>
      <c r="K1022" s="16"/>
      <c r="L1022" s="16"/>
      <c r="M1022" s="17">
        <f>Table34[[#This Row],[Debet]]</f>
        <v>0</v>
      </c>
      <c r="T1022"/>
    </row>
    <row r="1023" spans="1:20" x14ac:dyDescent="0.25">
      <c r="A1023" s="11"/>
      <c r="B1023" s="1"/>
      <c r="C1023" s="13"/>
      <c r="D1023" s="23"/>
      <c r="E1023" s="23"/>
      <c r="F1023" s="14" t="str">
        <f>LEFT(Table34[[#This Row],[Account Description ]],5)</f>
        <v/>
      </c>
      <c r="G1023" s="1"/>
      <c r="H1023" s="1"/>
      <c r="I1023" s="20"/>
      <c r="J1023" s="1"/>
      <c r="K1023" s="16"/>
      <c r="L1023" s="16"/>
      <c r="M1023" s="17">
        <f>Table34[[#This Row],[Debet]]</f>
        <v>0</v>
      </c>
      <c r="T1023"/>
    </row>
    <row r="1024" spans="1:20" x14ac:dyDescent="0.25">
      <c r="A1024" s="11"/>
      <c r="B1024" s="1"/>
      <c r="C1024" s="13"/>
      <c r="D1024" s="23"/>
      <c r="E1024" s="23"/>
      <c r="F1024" s="14" t="str">
        <f>LEFT(Table34[[#This Row],[Account Description ]],5)</f>
        <v/>
      </c>
      <c r="G1024" s="1"/>
      <c r="H1024" s="1"/>
      <c r="I1024" s="20"/>
      <c r="J1024" s="1"/>
      <c r="K1024" s="16"/>
      <c r="L1024" s="16"/>
      <c r="M1024" s="17">
        <f>Table34[[#This Row],[Debet]]</f>
        <v>0</v>
      </c>
      <c r="T1024"/>
    </row>
    <row r="1025" spans="1:20" x14ac:dyDescent="0.25">
      <c r="A1025" s="11"/>
      <c r="B1025" s="1"/>
      <c r="C1025" s="13"/>
      <c r="D1025" s="23"/>
      <c r="E1025" s="23"/>
      <c r="F1025" s="14" t="str">
        <f>LEFT(Table34[[#This Row],[Account Description ]],5)</f>
        <v/>
      </c>
      <c r="G1025" s="1"/>
      <c r="H1025" s="1"/>
      <c r="I1025" s="20"/>
      <c r="J1025" s="1"/>
      <c r="K1025" s="16"/>
      <c r="L1025" s="16"/>
      <c r="M1025" s="17">
        <f>Table34[[#This Row],[Debet]]</f>
        <v>0</v>
      </c>
      <c r="T1025"/>
    </row>
    <row r="1026" spans="1:20" x14ac:dyDescent="0.25">
      <c r="A1026" s="11"/>
      <c r="B1026" s="1"/>
      <c r="C1026" s="13"/>
      <c r="D1026" s="23"/>
      <c r="E1026" s="23"/>
      <c r="F1026" s="14" t="str">
        <f>LEFT(Table34[[#This Row],[Account Description ]],5)</f>
        <v/>
      </c>
      <c r="G1026" s="1"/>
      <c r="H1026" s="1"/>
      <c r="I1026" s="20"/>
      <c r="J1026" s="1"/>
      <c r="K1026" s="16"/>
      <c r="L1026" s="16"/>
      <c r="M1026" s="17">
        <f>Table34[[#This Row],[Debet]]</f>
        <v>0</v>
      </c>
      <c r="T1026"/>
    </row>
    <row r="1027" spans="1:20" x14ac:dyDescent="0.25">
      <c r="A1027" s="11"/>
      <c r="B1027" s="1"/>
      <c r="C1027" s="13"/>
      <c r="D1027" s="23"/>
      <c r="E1027" s="23"/>
      <c r="F1027" s="14" t="str">
        <f>LEFT(Table34[[#This Row],[Account Description ]],5)</f>
        <v/>
      </c>
      <c r="G1027" s="1"/>
      <c r="H1027" s="1"/>
      <c r="I1027" s="20"/>
      <c r="J1027" s="1"/>
      <c r="K1027" s="16"/>
      <c r="L1027" s="16"/>
      <c r="M1027" s="17">
        <f>Table34[[#This Row],[Debet]]</f>
        <v>0</v>
      </c>
      <c r="T1027"/>
    </row>
    <row r="1028" spans="1:20" x14ac:dyDescent="0.25">
      <c r="A1028" s="11"/>
      <c r="B1028" s="1"/>
      <c r="C1028" s="13"/>
      <c r="D1028" s="23"/>
      <c r="E1028" s="23"/>
      <c r="F1028" s="14" t="str">
        <f>LEFT(Table34[[#This Row],[Account Description ]],5)</f>
        <v/>
      </c>
      <c r="G1028" s="1"/>
      <c r="H1028" s="1"/>
      <c r="I1028" s="20"/>
      <c r="J1028" s="1"/>
      <c r="K1028" s="16"/>
      <c r="L1028" s="16"/>
      <c r="M1028" s="17">
        <f>Table34[[#This Row],[Debet]]</f>
        <v>0</v>
      </c>
      <c r="N1028" s="2">
        <v>3200000</v>
      </c>
      <c r="O1028" s="3">
        <v>1920000</v>
      </c>
      <c r="T1028"/>
    </row>
    <row r="1029" spans="1:20" x14ac:dyDescent="0.25">
      <c r="A1029" s="11"/>
      <c r="B1029" s="1"/>
      <c r="C1029" s="13"/>
      <c r="D1029" s="23"/>
      <c r="E1029" s="23"/>
      <c r="F1029" s="14" t="str">
        <f>LEFT(Table34[[#This Row],[Account Description ]],5)</f>
        <v/>
      </c>
      <c r="G1029" s="1"/>
      <c r="H1029" s="1"/>
      <c r="I1029" s="20"/>
      <c r="J1029" s="1"/>
      <c r="K1029" s="16"/>
      <c r="L1029" s="16"/>
      <c r="M1029" s="17">
        <f>Table34[[#This Row],[Debet]]</f>
        <v>0</v>
      </c>
      <c r="T1029"/>
    </row>
    <row r="1030" spans="1:20" x14ac:dyDescent="0.25">
      <c r="A1030" s="11"/>
      <c r="B1030" s="1"/>
      <c r="C1030" s="13"/>
      <c r="D1030" s="23"/>
      <c r="E1030" s="23"/>
      <c r="F1030" s="14" t="str">
        <f>LEFT(Table34[[#This Row],[Account Description ]],5)</f>
        <v/>
      </c>
      <c r="G1030" s="1"/>
      <c r="H1030" s="1"/>
      <c r="I1030" s="20"/>
      <c r="J1030" s="1"/>
      <c r="K1030" s="16"/>
      <c r="L1030" s="16"/>
      <c r="M1030" s="17">
        <f>Table34[[#This Row],[Debet]]</f>
        <v>0</v>
      </c>
      <c r="T1030"/>
    </row>
    <row r="1031" spans="1:20" x14ac:dyDescent="0.25">
      <c r="A1031" s="11"/>
      <c r="B1031" s="1"/>
      <c r="C1031" s="13"/>
      <c r="D1031" s="23"/>
      <c r="E1031" s="23"/>
      <c r="F1031" s="14" t="str">
        <f>LEFT(Table34[[#This Row],[Account Description ]],5)</f>
        <v/>
      </c>
      <c r="G1031" s="1"/>
      <c r="H1031" s="1"/>
      <c r="I1031" s="20"/>
      <c r="J1031" s="1"/>
      <c r="K1031" s="16"/>
      <c r="L1031" s="16"/>
      <c r="M1031" s="17">
        <f>Table34[[#This Row],[Debet]]</f>
        <v>0</v>
      </c>
      <c r="T1031"/>
    </row>
    <row r="1032" spans="1:20" x14ac:dyDescent="0.25">
      <c r="A1032" s="11"/>
      <c r="B1032" s="1"/>
      <c r="C1032" s="13"/>
      <c r="D1032" s="23"/>
      <c r="E1032" s="23"/>
      <c r="F1032" s="14" t="str">
        <f>LEFT(Table34[[#This Row],[Account Description ]],5)</f>
        <v/>
      </c>
      <c r="G1032" s="1"/>
      <c r="H1032" s="1"/>
      <c r="I1032" s="20"/>
      <c r="J1032" s="1"/>
      <c r="K1032" s="16"/>
      <c r="L1032" s="16"/>
      <c r="M1032" s="17">
        <f>Table34[[#This Row],[Debet]]</f>
        <v>0</v>
      </c>
      <c r="T1032"/>
    </row>
    <row r="1033" spans="1:20" x14ac:dyDescent="0.25">
      <c r="A1033" s="11"/>
      <c r="B1033" s="1"/>
      <c r="C1033" s="13"/>
      <c r="D1033" s="23"/>
      <c r="E1033" s="23"/>
      <c r="F1033" s="14" t="str">
        <f>LEFT(Table34[[#This Row],[Account Description ]],5)</f>
        <v/>
      </c>
      <c r="G1033" s="1"/>
      <c r="H1033" s="1"/>
      <c r="I1033" s="20"/>
      <c r="J1033" s="1"/>
      <c r="K1033" s="16"/>
      <c r="L1033" s="16"/>
      <c r="M1033" s="17">
        <f>Table34[[#This Row],[Debet]]</f>
        <v>0</v>
      </c>
      <c r="T1033"/>
    </row>
    <row r="1034" spans="1:20" x14ac:dyDescent="0.25">
      <c r="A1034" s="11"/>
      <c r="B1034" s="1"/>
      <c r="C1034" s="13"/>
      <c r="D1034" s="23"/>
      <c r="E1034" s="23"/>
      <c r="F1034" s="14" t="str">
        <f>LEFT(Table34[[#This Row],[Account Description ]],5)</f>
        <v/>
      </c>
      <c r="G1034" s="1"/>
      <c r="H1034" s="1"/>
      <c r="I1034" s="20"/>
      <c r="J1034" s="1"/>
      <c r="K1034" s="16"/>
      <c r="L1034" s="16"/>
      <c r="M1034" s="17">
        <f>Table34[[#This Row],[Debet]]</f>
        <v>0</v>
      </c>
      <c r="T1034"/>
    </row>
    <row r="1035" spans="1:20" x14ac:dyDescent="0.25">
      <c r="A1035" s="11"/>
      <c r="B1035" s="1"/>
      <c r="C1035" s="13"/>
      <c r="D1035" s="23"/>
      <c r="E1035" s="23"/>
      <c r="F1035" s="14" t="str">
        <f>LEFT(Table34[[#This Row],[Account Description ]],5)</f>
        <v/>
      </c>
      <c r="G1035" s="1"/>
      <c r="H1035" s="1"/>
      <c r="I1035" s="20"/>
      <c r="J1035" s="1"/>
      <c r="K1035" s="16"/>
      <c r="L1035" s="16"/>
      <c r="M1035" s="17">
        <f>Table34[[#This Row],[Debet]]</f>
        <v>0</v>
      </c>
      <c r="N1035" s="2">
        <v>2250000</v>
      </c>
      <c r="O1035" s="3">
        <v>42000</v>
      </c>
      <c r="T1035"/>
    </row>
    <row r="1036" spans="1:20" x14ac:dyDescent="0.25">
      <c r="A1036" s="11"/>
      <c r="B1036" s="1"/>
      <c r="C1036" s="13"/>
      <c r="D1036" s="23"/>
      <c r="E1036" s="23"/>
      <c r="F1036" s="14" t="str">
        <f>LEFT(Table34[[#This Row],[Account Description ]],5)</f>
        <v/>
      </c>
      <c r="G1036" s="1"/>
      <c r="H1036" s="1"/>
      <c r="I1036" s="20"/>
      <c r="J1036" s="1"/>
      <c r="K1036" s="16"/>
      <c r="L1036" s="16"/>
      <c r="M1036" s="17">
        <f>Table34[[#This Row],[Debet]]</f>
        <v>0</v>
      </c>
      <c r="T1036"/>
    </row>
    <row r="1037" spans="1:20" x14ac:dyDescent="0.25">
      <c r="A1037" s="11"/>
      <c r="B1037" s="1"/>
      <c r="C1037" s="13"/>
      <c r="D1037" s="23"/>
      <c r="E1037" s="23"/>
      <c r="F1037" s="14" t="str">
        <f>LEFT(Table34[[#This Row],[Account Description ]],5)</f>
        <v/>
      </c>
      <c r="G1037" s="1"/>
      <c r="H1037" s="1"/>
      <c r="I1037" s="20"/>
      <c r="J1037" s="1"/>
      <c r="K1037" s="16"/>
      <c r="L1037" s="16"/>
      <c r="M1037" s="17">
        <f>Table34[[#This Row],[Debet]]</f>
        <v>0</v>
      </c>
      <c r="T1037"/>
    </row>
    <row r="1038" spans="1:20" x14ac:dyDescent="0.25">
      <c r="A1038" s="11"/>
      <c r="B1038" s="1"/>
      <c r="C1038" s="13"/>
      <c r="D1038" s="23"/>
      <c r="E1038" s="23"/>
      <c r="F1038" s="14" t="str">
        <f>LEFT(Table34[[#This Row],[Account Description ]],5)</f>
        <v/>
      </c>
      <c r="G1038" s="1"/>
      <c r="H1038" s="1"/>
      <c r="I1038" s="20"/>
      <c r="J1038" s="1"/>
      <c r="K1038" s="16"/>
      <c r="L1038" s="16"/>
      <c r="M1038" s="17">
        <f>Table34[[#This Row],[Debet]]</f>
        <v>0</v>
      </c>
      <c r="T1038"/>
    </row>
    <row r="1039" spans="1:20" x14ac:dyDescent="0.25">
      <c r="A1039" s="11"/>
      <c r="B1039" s="1"/>
      <c r="C1039" s="13"/>
      <c r="D1039" s="23"/>
      <c r="E1039" s="23"/>
      <c r="F1039" s="14" t="str">
        <f>LEFT(Table34[[#This Row],[Account Description ]],5)</f>
        <v/>
      </c>
      <c r="G1039" s="1"/>
      <c r="H1039" s="1"/>
      <c r="I1039" s="20"/>
      <c r="J1039" s="1"/>
      <c r="K1039" s="16"/>
      <c r="L1039" s="16"/>
      <c r="M1039" s="17">
        <f>Table34[[#This Row],[Debet]]</f>
        <v>0</v>
      </c>
      <c r="T1039"/>
    </row>
    <row r="1040" spans="1:20" x14ac:dyDescent="0.25">
      <c r="A1040" s="11"/>
      <c r="B1040" s="1"/>
      <c r="C1040" s="13"/>
      <c r="D1040" s="23"/>
      <c r="E1040" s="23"/>
      <c r="F1040" s="14" t="str">
        <f>LEFT(Table34[[#This Row],[Account Description ]],5)</f>
        <v/>
      </c>
      <c r="G1040" s="1"/>
      <c r="H1040" s="1"/>
      <c r="I1040" s="20"/>
      <c r="J1040" s="1"/>
      <c r="K1040" s="16"/>
      <c r="L1040" s="16"/>
      <c r="M1040" s="17">
        <f>Table34[[#This Row],[Debet]]</f>
        <v>0</v>
      </c>
      <c r="T1040"/>
    </row>
    <row r="1041" spans="1:20" x14ac:dyDescent="0.25">
      <c r="A1041" s="11"/>
      <c r="B1041" s="1"/>
      <c r="C1041" s="13"/>
      <c r="D1041" s="23"/>
      <c r="E1041" s="23"/>
      <c r="F1041" s="14" t="str">
        <f>LEFT(Table34[[#This Row],[Account Description ]],5)</f>
        <v/>
      </c>
      <c r="G1041" s="1"/>
      <c r="H1041" s="1"/>
      <c r="I1041" s="20"/>
      <c r="J1041" s="1"/>
      <c r="K1041" s="16"/>
      <c r="L1041" s="16"/>
      <c r="M1041" s="17">
        <f>Table34[[#This Row],[Debet]]</f>
        <v>0</v>
      </c>
      <c r="T1041"/>
    </row>
    <row r="1042" spans="1:20" x14ac:dyDescent="0.25">
      <c r="A1042" s="11"/>
      <c r="B1042" s="1"/>
      <c r="C1042" s="13"/>
      <c r="D1042" s="23"/>
      <c r="E1042" s="23"/>
      <c r="F1042" s="14" t="str">
        <f>LEFT(Table34[[#This Row],[Account Description ]],5)</f>
        <v/>
      </c>
      <c r="G1042" s="1"/>
      <c r="H1042" s="1"/>
      <c r="I1042" s="20"/>
      <c r="J1042" s="1"/>
      <c r="K1042" s="16"/>
      <c r="L1042" s="16"/>
      <c r="M1042" s="17">
        <f>Table34[[#This Row],[Debet]]</f>
        <v>0</v>
      </c>
      <c r="T1042"/>
    </row>
    <row r="1043" spans="1:20" x14ac:dyDescent="0.25">
      <c r="A1043" s="11"/>
      <c r="B1043" s="1"/>
      <c r="C1043" s="13"/>
      <c r="D1043" s="23"/>
      <c r="E1043" s="23"/>
      <c r="F1043" s="14" t="str">
        <f>LEFT(Table34[[#This Row],[Account Description ]],5)</f>
        <v/>
      </c>
      <c r="G1043" s="1"/>
      <c r="H1043" s="1"/>
      <c r="I1043" s="20"/>
      <c r="J1043" s="1"/>
      <c r="K1043" s="16"/>
      <c r="L1043" s="16"/>
      <c r="M1043" s="17">
        <f>Table34[[#This Row],[Debet]]</f>
        <v>0</v>
      </c>
      <c r="T1043"/>
    </row>
    <row r="1044" spans="1:20" x14ac:dyDescent="0.25">
      <c r="A1044" s="11"/>
      <c r="B1044" s="1"/>
      <c r="C1044" s="13"/>
      <c r="D1044" s="23"/>
      <c r="E1044" s="23"/>
      <c r="F1044" s="14" t="str">
        <f>LEFT(Table34[[#This Row],[Account Description ]],5)</f>
        <v/>
      </c>
      <c r="G1044" s="1"/>
      <c r="H1044" s="1"/>
      <c r="I1044" s="20"/>
      <c r="J1044" s="1"/>
      <c r="K1044" s="16"/>
      <c r="L1044" s="16"/>
      <c r="M1044" s="17">
        <f>Table34[[#This Row],[Debet]]</f>
        <v>0</v>
      </c>
      <c r="T1044"/>
    </row>
    <row r="1045" spans="1:20" x14ac:dyDescent="0.25">
      <c r="A1045" s="11"/>
      <c r="B1045" s="1"/>
      <c r="C1045" s="13"/>
      <c r="D1045" s="23"/>
      <c r="E1045" s="23"/>
      <c r="F1045" s="14" t="str">
        <f>LEFT(Table34[[#This Row],[Account Description ]],5)</f>
        <v/>
      </c>
      <c r="G1045" s="1"/>
      <c r="H1045" s="1"/>
      <c r="I1045" s="20"/>
      <c r="J1045" s="1"/>
      <c r="K1045" s="16"/>
      <c r="L1045" s="16"/>
      <c r="M1045" s="17">
        <f>Table34[[#This Row],[Debet]]</f>
        <v>0</v>
      </c>
      <c r="T1045"/>
    </row>
    <row r="1046" spans="1:20" x14ac:dyDescent="0.25">
      <c r="A1046" s="11"/>
      <c r="B1046" s="1"/>
      <c r="C1046" s="13"/>
      <c r="D1046" s="23"/>
      <c r="E1046" s="23"/>
      <c r="F1046" s="14" t="str">
        <f>LEFT(Table34[[#This Row],[Account Description ]],5)</f>
        <v/>
      </c>
      <c r="G1046" s="1"/>
      <c r="H1046" s="1"/>
      <c r="I1046" s="20"/>
      <c r="J1046" s="1"/>
      <c r="K1046" s="16"/>
      <c r="L1046" s="16"/>
      <c r="M1046" s="17">
        <f>Table34[[#This Row],[Debet]]</f>
        <v>0</v>
      </c>
      <c r="T1046"/>
    </row>
    <row r="1047" spans="1:20" x14ac:dyDescent="0.25">
      <c r="A1047" s="11"/>
      <c r="B1047" s="1"/>
      <c r="C1047" s="13"/>
      <c r="D1047" s="23"/>
      <c r="E1047" s="23"/>
      <c r="F1047" s="14" t="str">
        <f>LEFT(Table34[[#This Row],[Account Description ]],5)</f>
        <v/>
      </c>
      <c r="G1047" s="1"/>
      <c r="H1047" s="1"/>
      <c r="I1047" s="20"/>
      <c r="J1047" s="1"/>
      <c r="K1047" s="16"/>
      <c r="L1047" s="16"/>
      <c r="M1047" s="17">
        <f>Table34[[#This Row],[Debet]]</f>
        <v>0</v>
      </c>
      <c r="O1047" s="3" t="e">
        <f>+#REF!-13829550</f>
        <v>#REF!</v>
      </c>
      <c r="T1047"/>
    </row>
    <row r="1048" spans="1:20" x14ac:dyDescent="0.25">
      <c r="A1048" s="11"/>
      <c r="B1048" s="1"/>
      <c r="C1048" s="13"/>
      <c r="D1048" s="23"/>
      <c r="E1048" s="23"/>
      <c r="F1048" s="14" t="str">
        <f>LEFT(Table34[[#This Row],[Account Description ]],5)</f>
        <v/>
      </c>
      <c r="G1048" s="1"/>
      <c r="H1048" s="1"/>
      <c r="I1048" s="20"/>
      <c r="J1048" s="1"/>
      <c r="K1048" s="16"/>
      <c r="L1048" s="16"/>
      <c r="M1048" s="17">
        <f>Table34[[#This Row],[Debet]]</f>
        <v>0</v>
      </c>
      <c r="T1048"/>
    </row>
    <row r="1049" spans="1:20" x14ac:dyDescent="0.25">
      <c r="A1049" s="11"/>
      <c r="B1049" s="1"/>
      <c r="C1049" s="13"/>
      <c r="D1049" s="23"/>
      <c r="E1049" s="23"/>
      <c r="F1049" s="14" t="str">
        <f>LEFT(Table34[[#This Row],[Account Description ]],5)</f>
        <v/>
      </c>
      <c r="G1049" s="1"/>
      <c r="H1049" s="1"/>
      <c r="I1049" s="20"/>
      <c r="J1049" s="1"/>
      <c r="K1049" s="16"/>
      <c r="L1049" s="16"/>
      <c r="M1049" s="17">
        <f>Table34[[#This Row],[Debet]]</f>
        <v>0</v>
      </c>
      <c r="O1049" s="3" t="s">
        <v>452</v>
      </c>
      <c r="P1049" s="3" t="s">
        <v>442</v>
      </c>
      <c r="T1049"/>
    </row>
    <row r="1050" spans="1:20" x14ac:dyDescent="0.25">
      <c r="A1050" s="11"/>
      <c r="B1050" s="1"/>
      <c r="C1050" s="13"/>
      <c r="D1050" s="23"/>
      <c r="E1050" s="23"/>
      <c r="F1050" s="14" t="str">
        <f>LEFT(Table34[[#This Row],[Account Description ]],5)</f>
        <v/>
      </c>
      <c r="G1050" s="1"/>
      <c r="H1050" s="1"/>
      <c r="I1050" s="20"/>
      <c r="J1050" s="1"/>
      <c r="K1050" s="16"/>
      <c r="L1050" s="16"/>
      <c r="M1050" s="17">
        <f>Table34[[#This Row],[Debet]]</f>
        <v>0</v>
      </c>
      <c r="O1050" s="3">
        <v>650000</v>
      </c>
      <c r="T1050"/>
    </row>
    <row r="1051" spans="1:20" x14ac:dyDescent="0.25">
      <c r="A1051" s="11"/>
      <c r="B1051" s="1"/>
      <c r="C1051" s="13"/>
      <c r="D1051" s="23"/>
      <c r="E1051" s="23"/>
      <c r="F1051" s="14" t="str">
        <f>LEFT(Table34[[#This Row],[Account Description ]],5)</f>
        <v/>
      </c>
      <c r="G1051" s="1"/>
      <c r="H1051" s="1"/>
      <c r="I1051" s="20"/>
      <c r="J1051" s="1"/>
      <c r="K1051" s="16"/>
      <c r="L1051" s="16"/>
      <c r="M1051" s="17">
        <f>Table34[[#This Row],[Debet]]</f>
        <v>0</v>
      </c>
      <c r="O1051" s="3">
        <v>950000</v>
      </c>
      <c r="T1051"/>
    </row>
    <row r="1052" spans="1:20" x14ac:dyDescent="0.25">
      <c r="A1052" s="11"/>
      <c r="B1052" s="1"/>
      <c r="C1052" s="13"/>
      <c r="D1052" s="23"/>
      <c r="E1052" s="23"/>
      <c r="F1052" s="14" t="str">
        <f>LEFT(Table34[[#This Row],[Account Description ]],5)</f>
        <v/>
      </c>
      <c r="G1052" s="1"/>
      <c r="H1052" s="1"/>
      <c r="I1052" s="20"/>
      <c r="J1052" s="1"/>
      <c r="K1052" s="16"/>
      <c r="L1052" s="16"/>
      <c r="M1052" s="17">
        <f>Table34[[#This Row],[Debet]]</f>
        <v>0</v>
      </c>
      <c r="O1052" s="3">
        <v>150000</v>
      </c>
      <c r="T1052"/>
    </row>
    <row r="1053" spans="1:20" x14ac:dyDescent="0.25">
      <c r="A1053" s="11"/>
      <c r="B1053" s="1"/>
      <c r="C1053" s="13"/>
      <c r="D1053" s="23"/>
      <c r="E1053" s="23"/>
      <c r="F1053" s="14" t="str">
        <f>LEFT(Table34[[#This Row],[Account Description ]],5)</f>
        <v/>
      </c>
      <c r="G1053" s="1"/>
      <c r="H1053" s="1"/>
      <c r="I1053" s="20"/>
      <c r="J1053" s="1"/>
      <c r="K1053" s="16"/>
      <c r="L1053" s="16"/>
      <c r="M1053" s="17">
        <f>Table34[[#This Row],[Debet]]</f>
        <v>0</v>
      </c>
      <c r="O1053" s="3">
        <v>150000</v>
      </c>
      <c r="T1053"/>
    </row>
    <row r="1054" spans="1:20" x14ac:dyDescent="0.25">
      <c r="A1054" s="11"/>
      <c r="B1054" s="1"/>
      <c r="C1054" s="13"/>
      <c r="D1054" s="23"/>
      <c r="E1054" s="23"/>
      <c r="F1054" s="14" t="str">
        <f>LEFT(Table34[[#This Row],[Account Description ]],5)</f>
        <v/>
      </c>
      <c r="G1054" s="1"/>
      <c r="H1054" s="1"/>
      <c r="I1054" s="20"/>
      <c r="J1054" s="1"/>
      <c r="K1054" s="16"/>
      <c r="L1054" s="16"/>
      <c r="M1054" s="17">
        <f>Table34[[#This Row],[Debet]]</f>
        <v>0</v>
      </c>
      <c r="T1054"/>
    </row>
    <row r="1055" spans="1:20" x14ac:dyDescent="0.25">
      <c r="A1055" s="11"/>
      <c r="B1055" s="1"/>
      <c r="C1055" s="13"/>
      <c r="D1055" s="23"/>
      <c r="E1055" s="23"/>
      <c r="F1055" s="14" t="str">
        <f>LEFT(Table34[[#This Row],[Account Description ]],5)</f>
        <v/>
      </c>
      <c r="G1055" s="1"/>
      <c r="H1055" s="1"/>
      <c r="I1055" s="20"/>
      <c r="J1055" s="1"/>
      <c r="K1055" s="16"/>
      <c r="L1055" s="16"/>
      <c r="M1055" s="17">
        <f>Table34[[#This Row],[Debet]]</f>
        <v>0</v>
      </c>
      <c r="O1055" s="3">
        <v>5425000</v>
      </c>
      <c r="P1055" s="3">
        <v>400000</v>
      </c>
      <c r="T1055"/>
    </row>
    <row r="1056" spans="1:20" x14ac:dyDescent="0.25">
      <c r="A1056" s="11"/>
      <c r="B1056" s="1"/>
      <c r="C1056" s="13"/>
      <c r="D1056" s="23"/>
      <c r="E1056" s="23"/>
      <c r="F1056" s="14" t="str">
        <f>LEFT(Table34[[#This Row],[Account Description ]],5)</f>
        <v/>
      </c>
      <c r="G1056" s="1"/>
      <c r="H1056" s="1"/>
      <c r="I1056" s="20"/>
      <c r="J1056" s="1"/>
      <c r="K1056" s="16"/>
      <c r="L1056" s="16"/>
      <c r="M1056" s="17">
        <f>Table34[[#This Row],[Debet]]</f>
        <v>0</v>
      </c>
      <c r="O1056" s="3">
        <v>300000</v>
      </c>
      <c r="T1056"/>
    </row>
    <row r="1057" spans="1:20" x14ac:dyDescent="0.25">
      <c r="A1057" s="11"/>
      <c r="B1057" s="1"/>
      <c r="C1057" s="13"/>
      <c r="D1057" s="23"/>
      <c r="E1057" s="23"/>
      <c r="F1057" s="14" t="str">
        <f>LEFT(Table34[[#This Row],[Account Description ]],5)</f>
        <v/>
      </c>
      <c r="G1057" s="1"/>
      <c r="H1057" s="1"/>
      <c r="I1057" s="20"/>
      <c r="J1057" s="1"/>
      <c r="K1057" s="16"/>
      <c r="L1057" s="16"/>
      <c r="M1057" s="17">
        <f>Table34[[#This Row],[Debet]]</f>
        <v>0</v>
      </c>
      <c r="O1057" s="3">
        <v>300000</v>
      </c>
      <c r="T1057"/>
    </row>
    <row r="1058" spans="1:20" x14ac:dyDescent="0.25">
      <c r="A1058" s="11"/>
      <c r="B1058" s="1"/>
      <c r="C1058" s="13"/>
      <c r="D1058" s="23"/>
      <c r="E1058" s="23"/>
      <c r="F1058" s="14" t="str">
        <f>LEFT(Table34[[#This Row],[Account Description ]],5)</f>
        <v/>
      </c>
      <c r="G1058" s="1"/>
      <c r="H1058" s="1"/>
      <c r="I1058" s="20"/>
      <c r="J1058" s="1"/>
      <c r="K1058" s="16"/>
      <c r="L1058" s="16"/>
      <c r="M1058" s="17">
        <f>Table34[[#This Row],[Debet]]</f>
        <v>0</v>
      </c>
      <c r="O1058" s="3">
        <f>1800000+350000</f>
        <v>2150000</v>
      </c>
      <c r="P1058" s="3">
        <v>2200000</v>
      </c>
      <c r="T1058"/>
    </row>
    <row r="1059" spans="1:20" x14ac:dyDescent="0.25">
      <c r="A1059" s="11"/>
      <c r="B1059" s="1"/>
      <c r="C1059" s="13"/>
      <c r="D1059" s="23"/>
      <c r="E1059" s="23"/>
      <c r="F1059" s="14" t="str">
        <f>LEFT(Table34[[#This Row],[Account Description ]],5)</f>
        <v/>
      </c>
      <c r="G1059" s="1"/>
      <c r="H1059" s="1"/>
      <c r="I1059" s="20"/>
      <c r="J1059" s="1"/>
      <c r="K1059" s="16"/>
      <c r="L1059" s="16"/>
      <c r="M1059" s="17">
        <f>Table34[[#This Row],[Debet]]</f>
        <v>0</v>
      </c>
      <c r="T1059"/>
    </row>
    <row r="1060" spans="1:20" x14ac:dyDescent="0.25">
      <c r="A1060" s="11"/>
      <c r="B1060" s="1"/>
      <c r="C1060" s="13"/>
      <c r="D1060" s="23"/>
      <c r="E1060" s="23"/>
      <c r="F1060" s="14" t="str">
        <f>LEFT(Table34[[#This Row],[Account Description ]],5)</f>
        <v/>
      </c>
      <c r="G1060" s="1"/>
      <c r="H1060" s="1"/>
      <c r="I1060" s="20"/>
      <c r="J1060" s="1"/>
      <c r="K1060" s="16"/>
      <c r="L1060" s="16"/>
      <c r="M1060" s="17">
        <f>Table34[[#This Row],[Debet]]</f>
        <v>0</v>
      </c>
      <c r="T1060"/>
    </row>
    <row r="1061" spans="1:20" x14ac:dyDescent="0.25">
      <c r="A1061" s="11"/>
      <c r="B1061" s="1"/>
      <c r="C1061" s="13"/>
      <c r="D1061" s="23"/>
      <c r="E1061" s="23"/>
      <c r="F1061" s="14" t="str">
        <f>LEFT(Table34[[#This Row],[Account Description ]],5)</f>
        <v/>
      </c>
      <c r="G1061" s="1"/>
      <c r="H1061" s="1"/>
      <c r="I1061" s="20"/>
      <c r="J1061" s="1"/>
      <c r="K1061" s="16"/>
      <c r="L1061" s="16"/>
      <c r="M1061" s="17">
        <f>Table34[[#This Row],[Debet]]</f>
        <v>0</v>
      </c>
      <c r="T1061"/>
    </row>
    <row r="1062" spans="1:20" x14ac:dyDescent="0.25">
      <c r="A1062" s="11"/>
      <c r="B1062" s="1"/>
      <c r="C1062" s="13"/>
      <c r="D1062" s="23"/>
      <c r="E1062" s="23"/>
      <c r="F1062" s="14" t="str">
        <f>LEFT(Table34[[#This Row],[Account Description ]],5)</f>
        <v/>
      </c>
      <c r="G1062" s="1"/>
      <c r="H1062" s="1"/>
      <c r="I1062" s="20"/>
      <c r="J1062" s="1"/>
      <c r="K1062" s="16"/>
      <c r="L1062" s="16"/>
      <c r="M1062" s="17">
        <f>Table34[[#This Row],[Debet]]</f>
        <v>0</v>
      </c>
      <c r="T1062"/>
    </row>
    <row r="1063" spans="1:20" x14ac:dyDescent="0.25">
      <c r="A1063" s="11"/>
      <c r="B1063" s="1"/>
      <c r="C1063" s="13"/>
      <c r="D1063" s="23"/>
      <c r="E1063" s="23"/>
      <c r="F1063" s="14" t="str">
        <f>LEFT(Table34[[#This Row],[Account Description ]],5)</f>
        <v/>
      </c>
      <c r="G1063" s="1"/>
      <c r="H1063" s="1"/>
      <c r="I1063" s="20"/>
      <c r="J1063" s="1"/>
      <c r="K1063" s="16"/>
      <c r="L1063" s="16"/>
      <c r="M1063" s="17">
        <f>Table34[[#This Row],[Debet]]</f>
        <v>0</v>
      </c>
      <c r="T1063"/>
    </row>
    <row r="1064" spans="1:20" x14ac:dyDescent="0.25">
      <c r="A1064" s="11"/>
      <c r="B1064" s="1"/>
      <c r="C1064" s="13"/>
      <c r="D1064" s="23"/>
      <c r="E1064" s="23"/>
      <c r="F1064" s="14" t="str">
        <f>LEFT(Table34[[#This Row],[Account Description ]],5)</f>
        <v/>
      </c>
      <c r="G1064" s="1"/>
      <c r="H1064" s="1"/>
      <c r="I1064" s="20"/>
      <c r="J1064" s="1"/>
      <c r="K1064" s="16"/>
      <c r="L1064" s="16"/>
      <c r="M1064" s="17">
        <f>Table34[[#This Row],[Debet]]</f>
        <v>0</v>
      </c>
      <c r="T1064"/>
    </row>
    <row r="1065" spans="1:20" x14ac:dyDescent="0.25">
      <c r="A1065" s="11"/>
      <c r="B1065" s="1"/>
      <c r="C1065" s="13"/>
      <c r="D1065" s="23"/>
      <c r="E1065" s="23"/>
      <c r="F1065" s="14" t="str">
        <f>LEFT(Table34[[#This Row],[Account Description ]],5)</f>
        <v/>
      </c>
      <c r="G1065" s="1"/>
      <c r="H1065" s="1"/>
      <c r="I1065" s="20"/>
      <c r="J1065" s="1"/>
      <c r="K1065" s="16"/>
      <c r="L1065" s="16"/>
      <c r="M1065" s="17">
        <f>Table34[[#This Row],[Debet]]</f>
        <v>0</v>
      </c>
      <c r="T1065"/>
    </row>
    <row r="1066" spans="1:20" x14ac:dyDescent="0.25">
      <c r="A1066" s="11"/>
      <c r="B1066" s="1"/>
      <c r="C1066" s="13"/>
      <c r="D1066" s="23"/>
      <c r="E1066" s="23"/>
      <c r="F1066" s="14" t="str">
        <f>LEFT(Table34[[#This Row],[Account Description ]],5)</f>
        <v/>
      </c>
      <c r="G1066" s="1"/>
      <c r="H1066" s="1"/>
      <c r="I1066" s="20"/>
      <c r="J1066" s="1"/>
      <c r="K1066" s="16"/>
      <c r="L1066" s="16"/>
      <c r="M1066" s="17">
        <f>Table34[[#This Row],[Debet]]</f>
        <v>0</v>
      </c>
      <c r="T1066"/>
    </row>
    <row r="1067" spans="1:20" x14ac:dyDescent="0.25">
      <c r="A1067" s="11"/>
      <c r="B1067" s="1"/>
      <c r="C1067" s="13"/>
      <c r="D1067" s="23"/>
      <c r="E1067" s="23"/>
      <c r="F1067" s="14" t="str">
        <f>LEFT(Table34[[#This Row],[Account Description ]],5)</f>
        <v/>
      </c>
      <c r="G1067" s="1"/>
      <c r="H1067" s="1"/>
      <c r="I1067" s="20"/>
      <c r="J1067" s="1"/>
      <c r="K1067" s="16"/>
      <c r="L1067" s="16"/>
      <c r="M1067" s="17">
        <f>Table34[[#This Row],[Debet]]</f>
        <v>0</v>
      </c>
      <c r="T1067"/>
    </row>
    <row r="1068" spans="1:20" x14ac:dyDescent="0.25">
      <c r="A1068" s="11"/>
      <c r="B1068" s="1"/>
      <c r="C1068" s="13"/>
      <c r="D1068" s="23"/>
      <c r="E1068" s="23"/>
      <c r="F1068" s="14" t="str">
        <f>LEFT(Table34[[#This Row],[Account Description ]],5)</f>
        <v/>
      </c>
      <c r="G1068" s="1"/>
      <c r="H1068" s="1"/>
      <c r="I1068" s="20"/>
      <c r="J1068" s="1"/>
      <c r="K1068" s="16"/>
      <c r="L1068" s="16"/>
      <c r="M1068" s="17">
        <f>Table34[[#This Row],[Debet]]</f>
        <v>0</v>
      </c>
      <c r="T1068"/>
    </row>
    <row r="1069" spans="1:20" x14ac:dyDescent="0.25">
      <c r="A1069" s="11"/>
      <c r="B1069" s="1"/>
      <c r="C1069" s="13"/>
      <c r="D1069" s="23"/>
      <c r="E1069" s="23"/>
      <c r="F1069" s="14" t="str">
        <f>LEFT(Table34[[#This Row],[Account Description ]],5)</f>
        <v/>
      </c>
      <c r="G1069" s="1"/>
      <c r="H1069" s="1"/>
      <c r="I1069" s="20"/>
      <c r="J1069" s="1"/>
      <c r="K1069" s="16"/>
      <c r="L1069" s="16"/>
      <c r="M1069" s="17">
        <f>Table34[[#This Row],[Debet]]</f>
        <v>0</v>
      </c>
      <c r="T1069"/>
    </row>
    <row r="1070" spans="1:20" x14ac:dyDescent="0.25">
      <c r="A1070" s="11"/>
      <c r="B1070" s="1"/>
      <c r="C1070" s="13"/>
      <c r="D1070" s="23"/>
      <c r="E1070" s="23"/>
      <c r="F1070" s="14" t="str">
        <f>LEFT(Table34[[#This Row],[Account Description ]],5)</f>
        <v/>
      </c>
      <c r="G1070" s="1"/>
      <c r="H1070" s="1"/>
      <c r="I1070" s="20"/>
      <c r="J1070" s="1"/>
      <c r="K1070" s="16"/>
      <c r="L1070" s="16"/>
      <c r="M1070" s="17">
        <f>Table34[[#This Row],[Debet]]</f>
        <v>0</v>
      </c>
      <c r="T1070"/>
    </row>
    <row r="1071" spans="1:20" x14ac:dyDescent="0.25">
      <c r="A1071" s="11"/>
      <c r="B1071" s="1"/>
      <c r="C1071" s="13"/>
      <c r="D1071" s="23"/>
      <c r="E1071" s="23"/>
      <c r="F1071" s="14" t="str">
        <f>LEFT(Table34[[#This Row],[Account Description ]],5)</f>
        <v/>
      </c>
      <c r="G1071" s="1"/>
      <c r="H1071" s="1"/>
      <c r="I1071" s="20"/>
      <c r="J1071" s="1"/>
      <c r="K1071" s="16"/>
      <c r="L1071" s="16"/>
      <c r="M1071" s="17">
        <f>Table34[[#This Row],[Debet]]</f>
        <v>0</v>
      </c>
      <c r="T1071"/>
    </row>
    <row r="1072" spans="1:20" x14ac:dyDescent="0.25">
      <c r="A1072" s="11"/>
      <c r="B1072" s="1"/>
      <c r="C1072" s="13"/>
      <c r="D1072" s="23"/>
      <c r="E1072" s="23"/>
      <c r="F1072" s="14" t="str">
        <f>LEFT(Table34[[#This Row],[Account Description ]],5)</f>
        <v/>
      </c>
      <c r="G1072" s="1"/>
      <c r="H1072" s="1"/>
      <c r="I1072" s="20"/>
      <c r="J1072" s="1"/>
      <c r="K1072" s="16"/>
      <c r="L1072" s="16"/>
      <c r="M1072" s="17">
        <f>Table34[[#This Row],[Debet]]</f>
        <v>0</v>
      </c>
      <c r="T1072"/>
    </row>
    <row r="1073" spans="1:20" x14ac:dyDescent="0.25">
      <c r="A1073" s="11"/>
      <c r="B1073" s="1"/>
      <c r="C1073" s="13"/>
      <c r="D1073" s="23"/>
      <c r="E1073" s="23"/>
      <c r="F1073" s="14" t="str">
        <f>LEFT(Table34[[#This Row],[Account Description ]],5)</f>
        <v/>
      </c>
      <c r="G1073" s="1"/>
      <c r="H1073" s="1"/>
      <c r="I1073" s="20"/>
      <c r="J1073" s="1"/>
      <c r="K1073" s="16"/>
      <c r="L1073" s="16"/>
      <c r="M1073" s="17">
        <f>Table34[[#This Row],[Debet]]</f>
        <v>0</v>
      </c>
      <c r="T1073"/>
    </row>
    <row r="1074" spans="1:20" x14ac:dyDescent="0.25">
      <c r="A1074" s="11"/>
      <c r="B1074" s="1"/>
      <c r="C1074" s="13"/>
      <c r="D1074" s="23"/>
      <c r="E1074" s="23"/>
      <c r="F1074" s="14" t="str">
        <f>LEFT(Table34[[#This Row],[Account Description ]],5)</f>
        <v/>
      </c>
      <c r="G1074" s="1"/>
      <c r="H1074" s="1"/>
      <c r="I1074" s="20"/>
      <c r="J1074" s="1"/>
      <c r="K1074" s="16"/>
      <c r="L1074" s="16"/>
      <c r="M1074" s="17">
        <f>Table34[[#This Row],[Debet]]</f>
        <v>0</v>
      </c>
      <c r="T1074"/>
    </row>
    <row r="1075" spans="1:20" x14ac:dyDescent="0.25">
      <c r="A1075" s="11"/>
      <c r="B1075" s="1"/>
      <c r="C1075" s="13"/>
      <c r="D1075" s="23"/>
      <c r="E1075" s="23"/>
      <c r="F1075" s="14" t="str">
        <f>LEFT(Table34[[#This Row],[Account Description ]],5)</f>
        <v/>
      </c>
      <c r="G1075" s="1"/>
      <c r="H1075" s="1"/>
      <c r="I1075" s="20"/>
      <c r="J1075" s="1"/>
      <c r="K1075" s="16"/>
      <c r="L1075" s="16"/>
      <c r="M1075" s="17">
        <f>Table34[[#This Row],[Debet]]</f>
        <v>0</v>
      </c>
      <c r="T1075"/>
    </row>
    <row r="1076" spans="1:20" x14ac:dyDescent="0.25">
      <c r="A1076" s="11"/>
      <c r="B1076" s="1"/>
      <c r="C1076" s="13"/>
      <c r="D1076" s="23"/>
      <c r="E1076" s="23"/>
      <c r="F1076" s="14" t="str">
        <f>LEFT(Table34[[#This Row],[Account Description ]],5)</f>
        <v/>
      </c>
      <c r="G1076" s="1"/>
      <c r="H1076" s="1"/>
      <c r="I1076" s="20"/>
      <c r="J1076" s="1"/>
      <c r="K1076" s="16"/>
      <c r="L1076" s="16"/>
      <c r="M1076" s="17">
        <f>Table34[[#This Row],[Debet]]</f>
        <v>0</v>
      </c>
      <c r="T1076"/>
    </row>
    <row r="1077" spans="1:20" x14ac:dyDescent="0.25">
      <c r="A1077" s="11"/>
      <c r="B1077" s="1"/>
      <c r="C1077" s="13"/>
      <c r="D1077" s="23"/>
      <c r="E1077" s="23"/>
      <c r="F1077" s="14" t="str">
        <f>LEFT(Table34[[#This Row],[Account Description ]],5)</f>
        <v/>
      </c>
      <c r="G1077" s="1"/>
      <c r="H1077" s="1"/>
      <c r="I1077" s="20"/>
      <c r="J1077" s="1"/>
      <c r="K1077" s="16"/>
      <c r="L1077" s="16"/>
      <c r="M1077" s="17">
        <f>Table34[[#This Row],[Debet]]</f>
        <v>0</v>
      </c>
      <c r="T1077"/>
    </row>
    <row r="1078" spans="1:20" x14ac:dyDescent="0.25">
      <c r="A1078" s="11"/>
      <c r="B1078" s="1"/>
      <c r="C1078" s="13"/>
      <c r="D1078" s="23"/>
      <c r="E1078" s="23"/>
      <c r="F1078" s="14" t="str">
        <f>LEFT(Table34[[#This Row],[Account Description ]],5)</f>
        <v/>
      </c>
      <c r="G1078" s="1"/>
      <c r="H1078" s="1"/>
      <c r="I1078" s="20"/>
      <c r="J1078" s="1"/>
      <c r="K1078" s="16"/>
      <c r="L1078" s="16"/>
      <c r="M1078" s="17">
        <f>Table34[[#This Row],[Debet]]</f>
        <v>0</v>
      </c>
      <c r="T1078"/>
    </row>
    <row r="1079" spans="1:20" x14ac:dyDescent="0.25">
      <c r="A1079" s="11"/>
      <c r="B1079" s="1"/>
      <c r="C1079" s="13"/>
      <c r="D1079" s="23"/>
      <c r="E1079" s="23"/>
      <c r="F1079" s="14" t="str">
        <f>LEFT(Table34[[#This Row],[Account Description ]],5)</f>
        <v/>
      </c>
      <c r="G1079" s="1"/>
      <c r="H1079" s="1"/>
      <c r="I1079" s="20"/>
      <c r="J1079" s="1"/>
      <c r="K1079" s="16"/>
      <c r="L1079" s="16"/>
      <c r="M1079" s="17">
        <f>Table34[[#This Row],[Debet]]</f>
        <v>0</v>
      </c>
      <c r="T1079"/>
    </row>
    <row r="1080" spans="1:20" x14ac:dyDescent="0.25">
      <c r="A1080" s="11"/>
      <c r="B1080" s="1"/>
      <c r="C1080" s="13"/>
      <c r="D1080" s="23"/>
      <c r="E1080" s="23"/>
      <c r="F1080" s="14" t="str">
        <f>LEFT(Table34[[#This Row],[Account Description ]],5)</f>
        <v/>
      </c>
      <c r="G1080" s="1"/>
      <c r="H1080" s="1"/>
      <c r="I1080" s="20"/>
      <c r="J1080" s="1"/>
      <c r="K1080" s="16"/>
      <c r="L1080" s="16"/>
      <c r="M1080" s="17">
        <f>Table34[[#This Row],[Debet]]</f>
        <v>0</v>
      </c>
      <c r="T1080"/>
    </row>
    <row r="1081" spans="1:20" x14ac:dyDescent="0.25">
      <c r="A1081" s="11"/>
      <c r="B1081" s="1"/>
      <c r="C1081" s="13"/>
      <c r="D1081" s="23"/>
      <c r="E1081" s="23"/>
      <c r="F1081" s="14" t="str">
        <f>LEFT(Table34[[#This Row],[Account Description ]],5)</f>
        <v/>
      </c>
      <c r="G1081" s="1"/>
      <c r="H1081" s="1"/>
      <c r="I1081" s="20"/>
      <c r="J1081" s="1"/>
      <c r="K1081" s="16"/>
      <c r="L1081" s="16"/>
      <c r="M1081" s="17">
        <f>Table34[[#This Row],[Debet]]</f>
        <v>0</v>
      </c>
      <c r="T1081"/>
    </row>
    <row r="1082" spans="1:20" x14ac:dyDescent="0.25">
      <c r="A1082" s="11"/>
      <c r="B1082" s="1"/>
      <c r="C1082" s="13"/>
      <c r="D1082" s="23"/>
      <c r="E1082" s="23"/>
      <c r="F1082" s="14" t="str">
        <f>LEFT(Table34[[#This Row],[Account Description ]],5)</f>
        <v/>
      </c>
      <c r="G1082" s="1"/>
      <c r="H1082" s="1"/>
      <c r="I1082" s="20"/>
      <c r="J1082" s="1"/>
      <c r="K1082" s="16"/>
      <c r="L1082" s="16"/>
      <c r="M1082" s="17">
        <f>Table34[[#This Row],[Debet]]</f>
        <v>0</v>
      </c>
      <c r="T1082"/>
    </row>
    <row r="1083" spans="1:20" x14ac:dyDescent="0.25">
      <c r="A1083" s="11"/>
      <c r="B1083" s="1"/>
      <c r="C1083" s="13"/>
      <c r="D1083" s="23"/>
      <c r="E1083" s="23"/>
      <c r="F1083" s="14" t="str">
        <f>LEFT(Table34[[#This Row],[Account Description ]],5)</f>
        <v/>
      </c>
      <c r="G1083" s="1"/>
      <c r="H1083" s="1"/>
      <c r="I1083" s="20"/>
      <c r="J1083" s="1"/>
      <c r="K1083" s="16"/>
      <c r="L1083" s="16"/>
      <c r="M1083" s="17">
        <f>Table34[[#This Row],[Debet]]</f>
        <v>0</v>
      </c>
      <c r="T1083"/>
    </row>
    <row r="1084" spans="1:20" x14ac:dyDescent="0.25">
      <c r="A1084" s="11"/>
      <c r="B1084" s="1"/>
      <c r="C1084" s="13"/>
      <c r="D1084" s="23"/>
      <c r="E1084" s="23"/>
      <c r="F1084" s="14" t="str">
        <f>LEFT(Table34[[#This Row],[Account Description ]],5)</f>
        <v/>
      </c>
      <c r="G1084" s="1"/>
      <c r="H1084" s="1"/>
      <c r="I1084" s="20"/>
      <c r="J1084" s="1"/>
      <c r="K1084" s="16"/>
      <c r="L1084" s="16"/>
      <c r="M1084" s="17">
        <f>Table34[[#This Row],[Debet]]</f>
        <v>0</v>
      </c>
      <c r="T1084"/>
    </row>
    <row r="1085" spans="1:20" x14ac:dyDescent="0.25">
      <c r="A1085" s="11"/>
      <c r="B1085" s="1"/>
      <c r="C1085" s="13"/>
      <c r="D1085" s="23"/>
      <c r="E1085" s="23"/>
      <c r="F1085" s="14" t="str">
        <f>LEFT(Table34[[#This Row],[Account Description ]],5)</f>
        <v/>
      </c>
      <c r="G1085" s="1"/>
      <c r="H1085" s="1"/>
      <c r="I1085" s="20"/>
      <c r="J1085" s="1"/>
      <c r="K1085" s="16"/>
      <c r="L1085" s="16"/>
      <c r="M1085" s="17">
        <f>Table34[[#This Row],[Debet]]</f>
        <v>0</v>
      </c>
      <c r="T1085"/>
    </row>
    <row r="1086" spans="1:20" x14ac:dyDescent="0.25">
      <c r="A1086" s="11"/>
      <c r="B1086" s="1"/>
      <c r="C1086" s="13"/>
      <c r="D1086" s="23"/>
      <c r="E1086" s="23"/>
      <c r="F1086" s="14" t="str">
        <f>LEFT(Table34[[#This Row],[Account Description ]],5)</f>
        <v/>
      </c>
      <c r="G1086" s="1"/>
      <c r="H1086" s="1"/>
      <c r="I1086" s="20"/>
      <c r="J1086" s="1"/>
      <c r="K1086" s="16"/>
      <c r="L1086" s="16"/>
      <c r="M1086" s="17">
        <f>Table34[[#This Row],[Debet]]</f>
        <v>0</v>
      </c>
      <c r="T1086"/>
    </row>
    <row r="1087" spans="1:20" x14ac:dyDescent="0.25">
      <c r="A1087" s="11"/>
      <c r="B1087" s="1"/>
      <c r="C1087" s="13"/>
      <c r="D1087" s="23"/>
      <c r="E1087" s="23"/>
      <c r="F1087" s="14" t="str">
        <f>LEFT(Table34[[#This Row],[Account Description ]],5)</f>
        <v/>
      </c>
      <c r="G1087" s="1"/>
      <c r="H1087" s="1"/>
      <c r="I1087" s="20"/>
      <c r="J1087" s="1"/>
      <c r="K1087" s="16"/>
      <c r="L1087" s="16"/>
      <c r="M1087" s="17">
        <f>Table34[[#This Row],[Debet]]</f>
        <v>0</v>
      </c>
      <c r="T1087"/>
    </row>
    <row r="1088" spans="1:20" x14ac:dyDescent="0.25">
      <c r="A1088" s="11"/>
      <c r="B1088" s="1"/>
      <c r="C1088" s="13"/>
      <c r="D1088" s="23"/>
      <c r="E1088" s="23"/>
      <c r="F1088" s="14" t="str">
        <f>LEFT(Table34[[#This Row],[Account Description ]],5)</f>
        <v/>
      </c>
      <c r="G1088" s="1"/>
      <c r="H1088" s="1"/>
      <c r="I1088" s="20"/>
      <c r="J1088" s="1"/>
      <c r="K1088" s="16"/>
      <c r="L1088" s="16"/>
      <c r="M1088" s="17">
        <f>Table34[[#This Row],[Debet]]</f>
        <v>0</v>
      </c>
      <c r="T1088"/>
    </row>
    <row r="1089" spans="1:20" x14ac:dyDescent="0.25">
      <c r="A1089" s="11"/>
      <c r="B1089" s="1"/>
      <c r="C1089" s="13"/>
      <c r="D1089" s="23"/>
      <c r="E1089" s="23"/>
      <c r="F1089" s="14" t="str">
        <f>LEFT(Table34[[#This Row],[Account Description ]],5)</f>
        <v/>
      </c>
      <c r="G1089" s="1"/>
      <c r="H1089" s="1"/>
      <c r="I1089" s="20"/>
      <c r="J1089" s="1"/>
      <c r="K1089" s="16"/>
      <c r="L1089" s="16"/>
      <c r="M1089" s="17">
        <f>Table34[[#This Row],[Debet]]</f>
        <v>0</v>
      </c>
      <c r="T1089"/>
    </row>
    <row r="1090" spans="1:20" x14ac:dyDescent="0.25">
      <c r="A1090" s="11"/>
      <c r="B1090" s="1"/>
      <c r="C1090" s="13"/>
      <c r="D1090" s="23"/>
      <c r="E1090" s="23"/>
      <c r="F1090" s="14" t="str">
        <f>LEFT(Table34[[#This Row],[Account Description ]],5)</f>
        <v/>
      </c>
      <c r="G1090" s="1"/>
      <c r="H1090" s="1"/>
      <c r="I1090" s="20"/>
      <c r="J1090" s="1"/>
      <c r="K1090" s="16"/>
      <c r="L1090" s="16"/>
      <c r="M1090" s="17">
        <f>Table34[[#This Row],[Debet]]</f>
        <v>0</v>
      </c>
      <c r="T1090"/>
    </row>
    <row r="1091" spans="1:20" x14ac:dyDescent="0.25">
      <c r="A1091" s="11"/>
      <c r="B1091" s="1"/>
      <c r="C1091" s="13"/>
      <c r="D1091" s="23"/>
      <c r="E1091" s="23"/>
      <c r="F1091" s="14" t="str">
        <f>LEFT(Table34[[#This Row],[Account Description ]],5)</f>
        <v/>
      </c>
      <c r="G1091" s="1"/>
      <c r="H1091" s="1"/>
      <c r="I1091" s="20"/>
      <c r="J1091" s="1"/>
      <c r="K1091" s="16"/>
      <c r="L1091" s="16"/>
      <c r="M1091" s="17">
        <f>Table34[[#This Row],[Debet]]</f>
        <v>0</v>
      </c>
      <c r="T1091"/>
    </row>
    <row r="1092" spans="1:20" x14ac:dyDescent="0.25">
      <c r="A1092" s="11"/>
      <c r="B1092" s="1"/>
      <c r="C1092" s="13"/>
      <c r="D1092" s="23"/>
      <c r="E1092" s="23"/>
      <c r="F1092" s="14" t="str">
        <f>LEFT(Table34[[#This Row],[Account Description ]],5)</f>
        <v/>
      </c>
      <c r="G1092" s="1"/>
      <c r="H1092" s="1"/>
      <c r="I1092" s="20"/>
      <c r="J1092" s="1"/>
      <c r="K1092" s="16"/>
      <c r="L1092" s="16"/>
      <c r="M1092" s="17">
        <f>Table34[[#This Row],[Debet]]</f>
        <v>0</v>
      </c>
      <c r="T1092"/>
    </row>
    <row r="1093" spans="1:20" x14ac:dyDescent="0.25">
      <c r="A1093" s="11"/>
      <c r="B1093" s="1"/>
      <c r="C1093" s="13"/>
      <c r="D1093" s="23"/>
      <c r="E1093" s="23"/>
      <c r="F1093" s="14" t="str">
        <f>LEFT(Table34[[#This Row],[Account Description ]],5)</f>
        <v/>
      </c>
      <c r="G1093" s="1"/>
      <c r="H1093" s="1"/>
      <c r="I1093" s="20"/>
      <c r="J1093" s="1"/>
      <c r="K1093" s="16"/>
      <c r="L1093" s="16"/>
      <c r="M1093" s="17">
        <f>Table34[[#This Row],[Debet]]</f>
        <v>0</v>
      </c>
      <c r="T1093"/>
    </row>
    <row r="1094" spans="1:20" x14ac:dyDescent="0.25">
      <c r="A1094" s="11"/>
      <c r="B1094" s="1"/>
      <c r="C1094" s="13"/>
      <c r="D1094" s="23"/>
      <c r="E1094" s="23"/>
      <c r="F1094" s="14" t="str">
        <f>LEFT(Table34[[#This Row],[Account Description ]],5)</f>
        <v/>
      </c>
      <c r="G1094" s="1"/>
      <c r="H1094" s="1"/>
      <c r="I1094" s="20"/>
      <c r="J1094" s="1"/>
      <c r="K1094" s="16"/>
      <c r="L1094" s="16"/>
      <c r="M1094" s="17">
        <f>Table34[[#This Row],[Debet]]</f>
        <v>0</v>
      </c>
      <c r="T1094"/>
    </row>
    <row r="1095" spans="1:20" x14ac:dyDescent="0.25">
      <c r="A1095" s="11"/>
      <c r="B1095" s="1"/>
      <c r="C1095" s="13"/>
      <c r="D1095" s="23"/>
      <c r="E1095" s="23"/>
      <c r="F1095" s="14" t="str">
        <f>LEFT(Table34[[#This Row],[Account Description ]],5)</f>
        <v/>
      </c>
      <c r="G1095" s="1"/>
      <c r="H1095" s="1"/>
      <c r="I1095" s="20"/>
      <c r="J1095" s="1"/>
      <c r="K1095" s="16"/>
      <c r="L1095" s="16"/>
      <c r="M1095" s="17">
        <f>Table34[[#This Row],[Debet]]</f>
        <v>0</v>
      </c>
      <c r="T1095"/>
    </row>
    <row r="1096" spans="1:20" x14ac:dyDescent="0.25">
      <c r="A1096" s="11"/>
      <c r="B1096" s="1"/>
      <c r="C1096" s="13"/>
      <c r="D1096" s="23"/>
      <c r="E1096" s="23"/>
      <c r="F1096" s="14" t="str">
        <f>LEFT(Table34[[#This Row],[Account Description ]],5)</f>
        <v/>
      </c>
      <c r="G1096" s="1"/>
      <c r="H1096" s="1"/>
      <c r="I1096" s="20"/>
      <c r="J1096" s="1"/>
      <c r="K1096" s="16"/>
      <c r="L1096" s="16"/>
      <c r="M1096" s="17">
        <f>Table34[[#This Row],[Debet]]</f>
        <v>0</v>
      </c>
      <c r="T1096"/>
    </row>
    <row r="1097" spans="1:20" x14ac:dyDescent="0.25">
      <c r="A1097" s="11"/>
      <c r="B1097" s="1"/>
      <c r="C1097" s="13"/>
      <c r="D1097" s="23"/>
      <c r="E1097" s="23"/>
      <c r="F1097" s="14" t="str">
        <f>LEFT(Table34[[#This Row],[Account Description ]],5)</f>
        <v/>
      </c>
      <c r="G1097" s="1"/>
      <c r="H1097" s="1"/>
      <c r="I1097" s="20"/>
      <c r="J1097" s="1"/>
      <c r="K1097" s="16"/>
      <c r="L1097" s="16"/>
      <c r="M1097" s="17">
        <f>Table34[[#This Row],[Debet]]</f>
        <v>0</v>
      </c>
      <c r="T1097"/>
    </row>
    <row r="1098" spans="1:20" x14ac:dyDescent="0.25">
      <c r="A1098" s="11"/>
      <c r="B1098" s="1"/>
      <c r="C1098" s="13"/>
      <c r="D1098" s="23"/>
      <c r="E1098" s="23"/>
      <c r="F1098" s="14" t="str">
        <f>LEFT(Table34[[#This Row],[Account Description ]],5)</f>
        <v/>
      </c>
      <c r="G1098" s="1"/>
      <c r="H1098" s="1"/>
      <c r="I1098" s="20"/>
      <c r="J1098" s="1"/>
      <c r="K1098" s="16"/>
      <c r="L1098" s="16"/>
      <c r="M1098" s="17">
        <f>Table34[[#This Row],[Debet]]</f>
        <v>0</v>
      </c>
      <c r="T1098"/>
    </row>
    <row r="1099" spans="1:20" x14ac:dyDescent="0.25">
      <c r="A1099" s="11"/>
      <c r="B1099" s="1"/>
      <c r="C1099" s="13"/>
      <c r="D1099" s="23"/>
      <c r="E1099" s="23"/>
      <c r="F1099" s="14" t="str">
        <f>LEFT(Table34[[#This Row],[Account Description ]],5)</f>
        <v/>
      </c>
      <c r="G1099" s="1"/>
      <c r="H1099" s="1"/>
      <c r="I1099" s="20"/>
      <c r="J1099" s="1"/>
      <c r="K1099" s="16"/>
      <c r="L1099" s="16"/>
      <c r="M1099" s="17">
        <f>Table34[[#This Row],[Debet]]</f>
        <v>0</v>
      </c>
      <c r="T1099"/>
    </row>
    <row r="1100" spans="1:20" x14ac:dyDescent="0.25">
      <c r="A1100" s="11"/>
      <c r="B1100" s="1"/>
      <c r="C1100" s="13"/>
      <c r="D1100" s="23"/>
      <c r="E1100" s="23"/>
      <c r="F1100" s="14" t="str">
        <f>LEFT(Table34[[#This Row],[Account Description ]],5)</f>
        <v/>
      </c>
      <c r="G1100" s="1"/>
      <c r="H1100" s="1"/>
      <c r="I1100" s="20"/>
      <c r="J1100" s="1"/>
      <c r="K1100" s="16"/>
      <c r="L1100" s="16"/>
      <c r="M1100" s="17">
        <f>Table34[[#This Row],[Debet]]</f>
        <v>0</v>
      </c>
      <c r="T1100"/>
    </row>
    <row r="1101" spans="1:20" x14ac:dyDescent="0.25">
      <c r="A1101" s="11"/>
      <c r="B1101" s="1"/>
      <c r="C1101" s="13"/>
      <c r="D1101" s="23"/>
      <c r="E1101" s="23"/>
      <c r="F1101" s="14" t="str">
        <f>LEFT(Table34[[#This Row],[Account Description ]],5)</f>
        <v/>
      </c>
      <c r="G1101" s="1"/>
      <c r="H1101" s="1"/>
      <c r="I1101" s="20"/>
      <c r="J1101" s="1"/>
      <c r="K1101" s="16"/>
      <c r="L1101" s="16"/>
      <c r="M1101" s="17">
        <f>Table34[[#This Row],[Debet]]</f>
        <v>0</v>
      </c>
      <c r="T1101"/>
    </row>
    <row r="1102" spans="1:20" x14ac:dyDescent="0.25">
      <c r="A1102" s="11"/>
      <c r="B1102" s="1"/>
      <c r="C1102" s="13"/>
      <c r="D1102" s="23"/>
      <c r="E1102" s="23"/>
      <c r="F1102" s="14" t="str">
        <f>LEFT(Table34[[#This Row],[Account Description ]],5)</f>
        <v/>
      </c>
      <c r="G1102" s="1"/>
      <c r="H1102" s="1"/>
      <c r="I1102" s="20"/>
      <c r="J1102" s="1"/>
      <c r="K1102" s="16"/>
      <c r="L1102" s="16"/>
      <c r="M1102" s="17">
        <f>Table34[[#This Row],[Debet]]</f>
        <v>0</v>
      </c>
      <c r="T1102"/>
    </row>
    <row r="1103" spans="1:20" x14ac:dyDescent="0.25">
      <c r="A1103" s="11"/>
      <c r="B1103" s="1"/>
      <c r="C1103" s="13"/>
      <c r="D1103" s="23"/>
      <c r="E1103" s="23"/>
      <c r="F1103" s="14" t="str">
        <f>LEFT(Table34[[#This Row],[Account Description ]],5)</f>
        <v/>
      </c>
      <c r="G1103" s="1"/>
      <c r="H1103" s="1"/>
      <c r="I1103" s="20"/>
      <c r="J1103" s="1"/>
      <c r="K1103" s="16"/>
      <c r="L1103" s="16"/>
      <c r="M1103" s="17">
        <f>Table34[[#This Row],[Debet]]</f>
        <v>0</v>
      </c>
      <c r="T1103"/>
    </row>
    <row r="1104" spans="1:20" x14ac:dyDescent="0.25">
      <c r="A1104" s="11"/>
      <c r="B1104" s="1"/>
      <c r="C1104" s="13"/>
      <c r="D1104" s="23"/>
      <c r="E1104" s="23"/>
      <c r="F1104" s="14" t="str">
        <f>LEFT(Table34[[#This Row],[Account Description ]],5)</f>
        <v/>
      </c>
      <c r="G1104" s="1"/>
      <c r="H1104" s="1"/>
      <c r="I1104" s="20"/>
      <c r="J1104" s="1"/>
      <c r="K1104" s="16"/>
      <c r="L1104" s="16"/>
      <c r="M1104" s="17">
        <f>Table34[[#This Row],[Debet]]</f>
        <v>0</v>
      </c>
      <c r="T1104"/>
    </row>
    <row r="1105" spans="1:20" x14ac:dyDescent="0.25">
      <c r="A1105" s="11"/>
      <c r="B1105" s="1"/>
      <c r="C1105" s="13"/>
      <c r="D1105" s="23"/>
      <c r="E1105" s="23"/>
      <c r="F1105" s="14" t="str">
        <f>LEFT(Table34[[#This Row],[Account Description ]],5)</f>
        <v/>
      </c>
      <c r="G1105" s="1"/>
      <c r="H1105" s="1"/>
      <c r="I1105" s="20"/>
      <c r="J1105" s="1"/>
      <c r="K1105" s="16"/>
      <c r="L1105" s="16"/>
      <c r="M1105" s="17">
        <f>Table34[[#This Row],[Debet]]</f>
        <v>0</v>
      </c>
      <c r="T1105"/>
    </row>
    <row r="1106" spans="1:20" x14ac:dyDescent="0.25">
      <c r="A1106" s="11"/>
      <c r="B1106" s="1"/>
      <c r="C1106" s="13"/>
      <c r="D1106" s="23"/>
      <c r="E1106" s="23"/>
      <c r="F1106" s="14" t="str">
        <f>LEFT(Table34[[#This Row],[Account Description ]],5)</f>
        <v/>
      </c>
      <c r="G1106" s="1"/>
      <c r="H1106" s="1"/>
      <c r="I1106" s="20"/>
      <c r="J1106" s="1"/>
      <c r="K1106" s="16"/>
      <c r="L1106" s="16"/>
      <c r="M1106" s="17">
        <f>Table34[[#This Row],[Debet]]</f>
        <v>0</v>
      </c>
      <c r="T1106"/>
    </row>
    <row r="1107" spans="1:20" x14ac:dyDescent="0.25">
      <c r="A1107" s="11"/>
      <c r="B1107" s="1"/>
      <c r="C1107" s="13"/>
      <c r="D1107" s="23"/>
      <c r="E1107" s="23"/>
      <c r="F1107" s="14" t="str">
        <f>LEFT(Table34[[#This Row],[Account Description ]],5)</f>
        <v/>
      </c>
      <c r="G1107" s="1"/>
      <c r="H1107" s="1"/>
      <c r="I1107" s="20"/>
      <c r="J1107" s="1"/>
      <c r="K1107" s="16"/>
      <c r="L1107" s="16"/>
      <c r="M1107" s="17">
        <f>Table34[[#This Row],[Debet]]</f>
        <v>0</v>
      </c>
      <c r="T1107"/>
    </row>
    <row r="1108" spans="1:20" x14ac:dyDescent="0.25">
      <c r="A1108" s="11"/>
      <c r="B1108" s="1"/>
      <c r="C1108" s="13"/>
      <c r="D1108" s="23"/>
      <c r="E1108" s="23"/>
      <c r="F1108" s="14" t="str">
        <f>LEFT(Table34[[#This Row],[Account Description ]],5)</f>
        <v/>
      </c>
      <c r="G1108" s="1"/>
      <c r="H1108" s="1"/>
      <c r="I1108" s="20"/>
      <c r="J1108" s="1"/>
      <c r="K1108" s="16"/>
      <c r="L1108" s="16"/>
      <c r="M1108" s="17">
        <f>Table34[[#This Row],[Debet]]</f>
        <v>0</v>
      </c>
      <c r="T1108"/>
    </row>
    <row r="1109" spans="1:20" x14ac:dyDescent="0.25">
      <c r="A1109" s="11"/>
      <c r="B1109" s="1"/>
      <c r="C1109" s="13"/>
      <c r="D1109" s="23"/>
      <c r="E1109" s="23"/>
      <c r="F1109" s="14" t="str">
        <f>LEFT(Table34[[#This Row],[Account Description ]],5)</f>
        <v/>
      </c>
      <c r="G1109" s="1"/>
      <c r="H1109" s="1"/>
      <c r="I1109" s="20"/>
      <c r="J1109" s="1"/>
      <c r="K1109" s="16"/>
      <c r="L1109" s="16"/>
      <c r="M1109" s="17">
        <f>Table34[[#This Row],[Debet]]</f>
        <v>0</v>
      </c>
      <c r="T1109"/>
    </row>
    <row r="1110" spans="1:20" x14ac:dyDescent="0.25">
      <c r="A1110" s="11"/>
      <c r="B1110" s="1"/>
      <c r="C1110" s="13"/>
      <c r="D1110" s="23"/>
      <c r="E1110" s="23"/>
      <c r="F1110" s="14" t="str">
        <f>LEFT(Table34[[#This Row],[Account Description ]],5)</f>
        <v/>
      </c>
      <c r="G1110" s="1"/>
      <c r="H1110" s="1"/>
      <c r="I1110" s="20"/>
      <c r="J1110" s="1"/>
      <c r="K1110" s="16"/>
      <c r="L1110" s="16"/>
      <c r="M1110" s="17">
        <f>Table34[[#This Row],[Debet]]</f>
        <v>0</v>
      </c>
      <c r="T1110"/>
    </row>
    <row r="1111" spans="1:20" x14ac:dyDescent="0.25">
      <c r="A1111" s="11"/>
      <c r="B1111" s="1"/>
      <c r="C1111" s="13"/>
      <c r="D1111" s="23"/>
      <c r="E1111" s="23"/>
      <c r="F1111" s="14" t="str">
        <f>LEFT(Table34[[#This Row],[Account Description ]],5)</f>
        <v/>
      </c>
      <c r="G1111" s="1"/>
      <c r="H1111" s="1"/>
      <c r="I1111" s="20"/>
      <c r="J1111" s="1"/>
      <c r="K1111" s="16"/>
      <c r="L1111" s="16"/>
      <c r="M1111" s="17">
        <f>Table34[[#This Row],[Debet]]</f>
        <v>0</v>
      </c>
      <c r="T1111"/>
    </row>
    <row r="1112" spans="1:20" x14ac:dyDescent="0.25">
      <c r="A1112" s="11"/>
      <c r="B1112" s="1"/>
      <c r="C1112" s="13"/>
      <c r="D1112" s="23"/>
      <c r="E1112" s="23"/>
      <c r="F1112" s="14" t="str">
        <f>LEFT(Table34[[#This Row],[Account Description ]],5)</f>
        <v/>
      </c>
      <c r="G1112" s="1"/>
      <c r="H1112" s="1"/>
      <c r="I1112" s="20"/>
      <c r="J1112" s="1"/>
      <c r="K1112" s="16"/>
      <c r="L1112" s="16"/>
      <c r="M1112" s="17">
        <f>Table34[[#This Row],[Debet]]</f>
        <v>0</v>
      </c>
      <c r="T1112"/>
    </row>
    <row r="1113" spans="1:20" x14ac:dyDescent="0.25">
      <c r="A1113" s="11"/>
      <c r="B1113" s="1"/>
      <c r="C1113" s="13"/>
      <c r="D1113" s="23"/>
      <c r="E1113" s="23"/>
      <c r="F1113" s="14" t="str">
        <f>LEFT(Table34[[#This Row],[Account Description ]],5)</f>
        <v/>
      </c>
      <c r="G1113" s="1"/>
      <c r="H1113" s="1"/>
      <c r="I1113" s="20"/>
      <c r="J1113" s="1"/>
      <c r="K1113" s="16"/>
      <c r="L1113" s="16"/>
      <c r="M1113" s="17">
        <f>Table34[[#This Row],[Debet]]</f>
        <v>0</v>
      </c>
      <c r="T1113"/>
    </row>
    <row r="1114" spans="1:20" x14ac:dyDescent="0.25">
      <c r="A1114" s="11"/>
      <c r="B1114" s="1"/>
      <c r="C1114" s="13"/>
      <c r="D1114" s="23"/>
      <c r="E1114" s="23"/>
      <c r="F1114" s="14" t="str">
        <f>LEFT(Table34[[#This Row],[Account Description ]],5)</f>
        <v/>
      </c>
      <c r="G1114" s="1"/>
      <c r="H1114" s="1"/>
      <c r="I1114" s="20"/>
      <c r="J1114" s="1"/>
      <c r="K1114" s="16"/>
      <c r="L1114" s="16"/>
      <c r="M1114" s="17">
        <f>Table34[[#This Row],[Debet]]</f>
        <v>0</v>
      </c>
      <c r="T1114"/>
    </row>
    <row r="1115" spans="1:20" x14ac:dyDescent="0.25">
      <c r="A1115" s="11"/>
      <c r="B1115" s="1"/>
      <c r="C1115" s="13"/>
      <c r="D1115" s="23"/>
      <c r="E1115" s="23"/>
      <c r="F1115" s="14" t="str">
        <f>LEFT(Table34[[#This Row],[Account Description ]],5)</f>
        <v/>
      </c>
      <c r="G1115" s="1"/>
      <c r="H1115" s="1"/>
      <c r="I1115" s="20"/>
      <c r="J1115" s="1"/>
      <c r="K1115" s="16"/>
      <c r="L1115" s="16"/>
      <c r="M1115" s="17">
        <f>Table34[[#This Row],[Debet]]</f>
        <v>0</v>
      </c>
      <c r="T1115"/>
    </row>
    <row r="1116" spans="1:20" x14ac:dyDescent="0.25">
      <c r="A1116" s="11"/>
      <c r="B1116" s="1"/>
      <c r="C1116" s="13"/>
      <c r="D1116" s="23"/>
      <c r="E1116" s="23"/>
      <c r="F1116" s="14" t="str">
        <f>LEFT(Table34[[#This Row],[Account Description ]],5)</f>
        <v/>
      </c>
      <c r="G1116" s="1"/>
      <c r="H1116" s="1"/>
      <c r="I1116" s="20"/>
      <c r="J1116" s="1"/>
      <c r="K1116" s="16"/>
      <c r="L1116" s="16"/>
      <c r="M1116" s="17">
        <f>Table34[[#This Row],[Debet]]</f>
        <v>0</v>
      </c>
      <c r="T1116"/>
    </row>
    <row r="1117" spans="1:20" x14ac:dyDescent="0.25">
      <c r="A1117" s="11"/>
      <c r="B1117" s="1"/>
      <c r="C1117" s="13"/>
      <c r="D1117" s="23"/>
      <c r="E1117" s="23"/>
      <c r="F1117" s="14" t="str">
        <f>LEFT(Table34[[#This Row],[Account Description ]],5)</f>
        <v/>
      </c>
      <c r="G1117" s="1"/>
      <c r="H1117" s="1"/>
      <c r="I1117" s="20"/>
      <c r="J1117" s="1"/>
      <c r="K1117" s="16"/>
      <c r="L1117" s="16"/>
      <c r="M1117" s="17">
        <f>Table34[[#This Row],[Debet]]</f>
        <v>0</v>
      </c>
      <c r="T1117"/>
    </row>
    <row r="1118" spans="1:20" x14ac:dyDescent="0.25">
      <c r="A1118" s="11"/>
      <c r="B1118" s="1"/>
      <c r="C1118" s="13"/>
      <c r="D1118" s="23"/>
      <c r="E1118" s="23"/>
      <c r="F1118" s="14" t="str">
        <f>LEFT(Table34[[#This Row],[Account Description ]],5)</f>
        <v/>
      </c>
      <c r="G1118" s="1"/>
      <c r="H1118" s="1"/>
      <c r="I1118" s="20"/>
      <c r="J1118" s="1"/>
      <c r="K1118" s="16"/>
      <c r="L1118" s="16"/>
      <c r="M1118" s="17">
        <f>Table34[[#This Row],[Debet]]</f>
        <v>0</v>
      </c>
      <c r="T1118"/>
    </row>
    <row r="1119" spans="1:20" x14ac:dyDescent="0.25">
      <c r="A1119" s="11"/>
      <c r="B1119" s="1"/>
      <c r="C1119" s="13"/>
      <c r="D1119" s="23"/>
      <c r="E1119" s="23"/>
      <c r="F1119" s="14" t="str">
        <f>LEFT(Table34[[#This Row],[Account Description ]],5)</f>
        <v/>
      </c>
      <c r="G1119" s="1"/>
      <c r="H1119" s="1"/>
      <c r="I1119" s="20"/>
      <c r="J1119" s="1"/>
      <c r="K1119" s="16"/>
      <c r="L1119" s="16"/>
      <c r="M1119" s="17">
        <f>Table34[[#This Row],[Debet]]</f>
        <v>0</v>
      </c>
      <c r="T1119"/>
    </row>
    <row r="1120" spans="1:20" x14ac:dyDescent="0.25">
      <c r="A1120" s="11"/>
      <c r="B1120" s="1"/>
      <c r="C1120" s="13"/>
      <c r="D1120" s="23"/>
      <c r="E1120" s="23"/>
      <c r="F1120" s="14" t="str">
        <f>LEFT(Table34[[#This Row],[Account Description ]],5)</f>
        <v/>
      </c>
      <c r="G1120" s="1"/>
      <c r="H1120" s="1"/>
      <c r="I1120" s="20"/>
      <c r="J1120" s="1"/>
      <c r="K1120" s="16"/>
      <c r="L1120" s="16"/>
      <c r="M1120" s="17">
        <f>Table34[[#This Row],[Debet]]</f>
        <v>0</v>
      </c>
      <c r="T1120"/>
    </row>
    <row r="1121" spans="1:20" x14ac:dyDescent="0.25">
      <c r="A1121" s="11"/>
      <c r="B1121" s="1"/>
      <c r="C1121" s="13"/>
      <c r="D1121" s="23"/>
      <c r="E1121" s="23"/>
      <c r="F1121" s="14" t="str">
        <f>LEFT(Table34[[#This Row],[Account Description ]],5)</f>
        <v/>
      </c>
      <c r="G1121" s="1"/>
      <c r="H1121" s="1"/>
      <c r="I1121" s="20"/>
      <c r="J1121" s="1"/>
      <c r="K1121" s="16"/>
      <c r="L1121" s="16"/>
      <c r="M1121" s="17">
        <f>Table34[[#This Row],[Debet]]</f>
        <v>0</v>
      </c>
      <c r="T1121"/>
    </row>
    <row r="1122" spans="1:20" x14ac:dyDescent="0.25">
      <c r="A1122" s="11"/>
      <c r="B1122" s="1"/>
      <c r="C1122" s="13"/>
      <c r="D1122" s="23"/>
      <c r="E1122" s="23"/>
      <c r="F1122" s="14" t="str">
        <f>LEFT(Table34[[#This Row],[Account Description ]],5)</f>
        <v/>
      </c>
      <c r="G1122" s="1"/>
      <c r="H1122" s="1"/>
      <c r="I1122" s="20"/>
      <c r="J1122" s="1"/>
      <c r="K1122" s="16"/>
      <c r="L1122" s="16"/>
      <c r="M1122" s="17">
        <f>Table34[[#This Row],[Debet]]</f>
        <v>0</v>
      </c>
      <c r="T1122"/>
    </row>
    <row r="1123" spans="1:20" x14ac:dyDescent="0.25">
      <c r="A1123" s="11"/>
      <c r="B1123" s="1"/>
      <c r="C1123" s="13"/>
      <c r="D1123" s="23"/>
      <c r="E1123" s="23"/>
      <c r="F1123" s="14" t="str">
        <f>LEFT(Table34[[#This Row],[Account Description ]],5)</f>
        <v/>
      </c>
      <c r="G1123" s="1"/>
      <c r="H1123" s="1"/>
      <c r="I1123" s="20"/>
      <c r="J1123" s="1"/>
      <c r="K1123" s="16"/>
      <c r="L1123" s="16"/>
      <c r="M1123" s="17">
        <f>Table34[[#This Row],[Debet]]</f>
        <v>0</v>
      </c>
      <c r="T1123"/>
    </row>
    <row r="1124" spans="1:20" x14ac:dyDescent="0.25">
      <c r="A1124" s="11"/>
      <c r="B1124" s="1"/>
      <c r="C1124" s="13"/>
      <c r="D1124" s="23"/>
      <c r="E1124" s="23"/>
      <c r="F1124" s="14" t="str">
        <f>LEFT(Table34[[#This Row],[Account Description ]],5)</f>
        <v/>
      </c>
      <c r="G1124" s="1"/>
      <c r="H1124" s="1"/>
      <c r="I1124" s="20"/>
      <c r="J1124" s="1"/>
      <c r="K1124" s="16"/>
      <c r="L1124" s="16"/>
      <c r="M1124" s="17">
        <f>Table34[[#This Row],[Debet]]</f>
        <v>0</v>
      </c>
      <c r="T1124"/>
    </row>
    <row r="1125" spans="1:20" x14ac:dyDescent="0.25">
      <c r="A1125" s="11"/>
      <c r="B1125" s="1"/>
      <c r="C1125" s="13"/>
      <c r="D1125" s="23"/>
      <c r="E1125" s="23"/>
      <c r="F1125" s="14" t="str">
        <f>LEFT(Table34[[#This Row],[Account Description ]],5)</f>
        <v/>
      </c>
      <c r="G1125" s="1"/>
      <c r="H1125" s="1"/>
      <c r="I1125" s="20"/>
      <c r="J1125" s="1"/>
      <c r="K1125" s="16"/>
      <c r="L1125" s="16"/>
      <c r="M1125" s="17">
        <f>Table34[[#This Row],[Debet]]</f>
        <v>0</v>
      </c>
      <c r="T1125"/>
    </row>
    <row r="1126" spans="1:20" x14ac:dyDescent="0.25">
      <c r="A1126" s="11"/>
      <c r="B1126" s="1"/>
      <c r="C1126" s="13"/>
      <c r="D1126" s="23"/>
      <c r="E1126" s="23"/>
      <c r="F1126" s="14" t="str">
        <f>LEFT(Table34[[#This Row],[Account Description ]],5)</f>
        <v/>
      </c>
      <c r="G1126" s="1"/>
      <c r="H1126" s="1"/>
      <c r="I1126" s="20"/>
      <c r="J1126" s="1"/>
      <c r="K1126" s="16"/>
      <c r="L1126" s="16"/>
      <c r="M1126" s="17">
        <f>Table34[[#This Row],[Debet]]</f>
        <v>0</v>
      </c>
      <c r="T1126"/>
    </row>
    <row r="1127" spans="1:20" x14ac:dyDescent="0.25">
      <c r="A1127" s="11"/>
      <c r="B1127" s="1"/>
      <c r="C1127" s="13"/>
      <c r="D1127" s="23"/>
      <c r="E1127" s="23"/>
      <c r="F1127" s="14" t="str">
        <f>LEFT(Table34[[#This Row],[Account Description ]],5)</f>
        <v/>
      </c>
      <c r="G1127" s="1"/>
      <c r="H1127" s="1"/>
      <c r="I1127" s="20"/>
      <c r="J1127" s="1"/>
      <c r="K1127" s="16"/>
      <c r="L1127" s="16"/>
      <c r="M1127" s="17">
        <f>Table34[[#This Row],[Debet]]</f>
        <v>0</v>
      </c>
      <c r="T1127"/>
    </row>
    <row r="1128" spans="1:20" x14ac:dyDescent="0.25">
      <c r="A1128" s="11"/>
      <c r="B1128" s="1"/>
      <c r="C1128" s="13"/>
      <c r="D1128" s="23"/>
      <c r="E1128" s="23"/>
      <c r="F1128" s="14" t="str">
        <f>LEFT(Table34[[#This Row],[Account Description ]],5)</f>
        <v/>
      </c>
      <c r="G1128" s="1"/>
      <c r="H1128" s="1"/>
      <c r="I1128" s="20"/>
      <c r="J1128" s="1"/>
      <c r="K1128" s="16"/>
      <c r="L1128" s="16"/>
      <c r="M1128" s="17">
        <f>Table34[[#This Row],[Debet]]</f>
        <v>0</v>
      </c>
      <c r="T1128"/>
    </row>
    <row r="1129" spans="1:20" x14ac:dyDescent="0.25">
      <c r="A1129" s="11"/>
      <c r="B1129" s="1"/>
      <c r="C1129" s="13"/>
      <c r="D1129" s="23"/>
      <c r="E1129" s="23"/>
      <c r="F1129" s="14" t="str">
        <f>LEFT(Table34[[#This Row],[Account Description ]],5)</f>
        <v/>
      </c>
      <c r="G1129" s="1"/>
      <c r="H1129" s="1"/>
      <c r="I1129" s="20"/>
      <c r="J1129" s="1"/>
      <c r="K1129" s="16"/>
      <c r="L1129" s="16"/>
      <c r="M1129" s="17">
        <f>Table34[[#This Row],[Debet]]</f>
        <v>0</v>
      </c>
      <c r="T1129"/>
    </row>
    <row r="1130" spans="1:20" x14ac:dyDescent="0.25">
      <c r="A1130" s="11"/>
      <c r="B1130" s="1"/>
      <c r="C1130" s="13"/>
      <c r="D1130" s="23"/>
      <c r="E1130" s="23"/>
      <c r="F1130" s="14" t="str">
        <f>LEFT(Table34[[#This Row],[Account Description ]],5)</f>
        <v/>
      </c>
      <c r="G1130" s="1"/>
      <c r="H1130" s="1"/>
      <c r="I1130" s="20"/>
      <c r="J1130" s="1"/>
      <c r="K1130" s="16"/>
      <c r="L1130" s="16"/>
      <c r="M1130" s="17">
        <f>Table34[[#This Row],[Debet]]</f>
        <v>0</v>
      </c>
      <c r="T1130"/>
    </row>
    <row r="1131" spans="1:20" x14ac:dyDescent="0.25">
      <c r="A1131" s="11"/>
      <c r="B1131" s="1"/>
      <c r="C1131" s="13"/>
      <c r="D1131" s="23"/>
      <c r="E1131" s="23"/>
      <c r="F1131" s="14" t="str">
        <f>LEFT(Table34[[#This Row],[Account Description ]],5)</f>
        <v/>
      </c>
      <c r="G1131" s="1"/>
      <c r="H1131" s="1"/>
      <c r="I1131" s="20"/>
      <c r="J1131" s="1"/>
      <c r="K1131" s="16"/>
      <c r="L1131" s="16"/>
      <c r="M1131" s="17">
        <f>Table34[[#This Row],[Debet]]</f>
        <v>0</v>
      </c>
      <c r="T1131"/>
    </row>
    <row r="1132" spans="1:20" x14ac:dyDescent="0.25">
      <c r="A1132" s="11"/>
      <c r="B1132" s="1"/>
      <c r="C1132" s="13"/>
      <c r="D1132" s="23"/>
      <c r="E1132" s="23"/>
      <c r="F1132" s="14" t="str">
        <f>LEFT(Table34[[#This Row],[Account Description ]],5)</f>
        <v/>
      </c>
      <c r="G1132" s="1"/>
      <c r="H1132" s="1"/>
      <c r="I1132" s="20"/>
      <c r="J1132" s="1"/>
      <c r="K1132" s="16"/>
      <c r="L1132" s="16"/>
      <c r="M1132" s="17">
        <f>Table34[[#This Row],[Debet]]</f>
        <v>0</v>
      </c>
      <c r="T1132"/>
    </row>
    <row r="1133" spans="1:20" x14ac:dyDescent="0.25">
      <c r="A1133" s="11"/>
      <c r="B1133" s="1"/>
      <c r="C1133" s="13"/>
      <c r="D1133" s="23"/>
      <c r="E1133" s="23"/>
      <c r="F1133" s="14" t="str">
        <f>LEFT(Table34[[#This Row],[Account Description ]],5)</f>
        <v/>
      </c>
      <c r="G1133" s="1"/>
      <c r="H1133" s="1"/>
      <c r="I1133" s="20"/>
      <c r="J1133" s="1"/>
      <c r="K1133" s="16"/>
      <c r="L1133" s="16"/>
      <c r="M1133" s="17">
        <f>Table34[[#This Row],[Debet]]</f>
        <v>0</v>
      </c>
      <c r="T1133"/>
    </row>
    <row r="1134" spans="1:20" x14ac:dyDescent="0.25">
      <c r="A1134" s="11"/>
      <c r="B1134" s="1"/>
      <c r="C1134" s="13"/>
      <c r="D1134" s="23"/>
      <c r="E1134" s="23"/>
      <c r="F1134" s="14" t="str">
        <f>LEFT(Table34[[#This Row],[Account Description ]],5)</f>
        <v/>
      </c>
      <c r="G1134" s="1"/>
      <c r="H1134" s="1"/>
      <c r="I1134" s="20"/>
      <c r="J1134" s="1"/>
      <c r="K1134" s="16"/>
      <c r="L1134" s="16"/>
      <c r="M1134" s="17">
        <f>Table34[[#This Row],[Debet]]</f>
        <v>0</v>
      </c>
      <c r="T1134"/>
    </row>
    <row r="1135" spans="1:20" x14ac:dyDescent="0.25">
      <c r="A1135" s="11"/>
      <c r="B1135" s="1"/>
      <c r="C1135" s="13"/>
      <c r="D1135" s="23"/>
      <c r="E1135" s="23"/>
      <c r="F1135" s="14" t="str">
        <f>LEFT(Table34[[#This Row],[Account Description ]],5)</f>
        <v/>
      </c>
      <c r="G1135" s="1"/>
      <c r="H1135" s="1"/>
      <c r="I1135" s="20"/>
      <c r="J1135" s="1"/>
      <c r="K1135" s="16"/>
      <c r="L1135" s="16"/>
      <c r="M1135" s="17">
        <f>Table34[[#This Row],[Debet]]</f>
        <v>0</v>
      </c>
      <c r="T1135"/>
    </row>
    <row r="1136" spans="1:20" x14ac:dyDescent="0.25">
      <c r="A1136" s="11"/>
      <c r="B1136" s="1"/>
      <c r="C1136" s="13"/>
      <c r="D1136" s="23"/>
      <c r="E1136" s="23"/>
      <c r="F1136" s="14" t="str">
        <f>LEFT(Table34[[#This Row],[Account Description ]],5)</f>
        <v/>
      </c>
      <c r="G1136" s="1"/>
      <c r="H1136" s="1"/>
      <c r="I1136" s="20"/>
      <c r="J1136" s="1"/>
      <c r="K1136" s="16"/>
      <c r="L1136" s="16"/>
      <c r="M1136" s="17">
        <f>Table34[[#This Row],[Debet]]</f>
        <v>0</v>
      </c>
      <c r="T1136"/>
    </row>
    <row r="1137" spans="1:20" x14ac:dyDescent="0.25">
      <c r="A1137" s="11"/>
      <c r="B1137" s="1"/>
      <c r="C1137" s="13"/>
      <c r="D1137" s="23"/>
      <c r="E1137" s="23"/>
      <c r="F1137" s="14" t="str">
        <f>LEFT(Table34[[#This Row],[Account Description ]],5)</f>
        <v/>
      </c>
      <c r="G1137" s="1"/>
      <c r="H1137" s="1"/>
      <c r="I1137" s="20"/>
      <c r="J1137" s="1"/>
      <c r="K1137" s="16"/>
      <c r="L1137" s="16"/>
      <c r="M1137" s="17">
        <f>Table34[[#This Row],[Debet]]</f>
        <v>0</v>
      </c>
      <c r="T1137"/>
    </row>
    <row r="1138" spans="1:20" x14ac:dyDescent="0.25">
      <c r="A1138" s="11"/>
      <c r="B1138" s="1"/>
      <c r="C1138" s="13"/>
      <c r="D1138" s="23"/>
      <c r="E1138" s="23"/>
      <c r="F1138" s="14" t="str">
        <f>LEFT(Table34[[#This Row],[Account Description ]],5)</f>
        <v/>
      </c>
      <c r="G1138" s="1"/>
      <c r="H1138" s="1"/>
      <c r="I1138" s="20"/>
      <c r="J1138" s="1"/>
      <c r="K1138" s="16"/>
      <c r="L1138" s="16"/>
      <c r="M1138" s="17">
        <f>Table34[[#This Row],[Debet]]</f>
        <v>0</v>
      </c>
      <c r="T1138"/>
    </row>
    <row r="1139" spans="1:20" x14ac:dyDescent="0.25">
      <c r="A1139" s="11"/>
      <c r="B1139" s="1"/>
      <c r="C1139" s="13"/>
      <c r="D1139" s="23"/>
      <c r="E1139" s="23"/>
      <c r="F1139" s="14" t="str">
        <f>LEFT(Table34[[#This Row],[Account Description ]],5)</f>
        <v/>
      </c>
      <c r="G1139" s="1"/>
      <c r="H1139" s="1"/>
      <c r="I1139" s="20"/>
      <c r="J1139" s="1"/>
      <c r="K1139" s="16"/>
      <c r="L1139" s="16"/>
      <c r="M1139" s="17">
        <f>Table34[[#This Row],[Debet]]</f>
        <v>0</v>
      </c>
      <c r="T1139"/>
    </row>
    <row r="1140" spans="1:20" x14ac:dyDescent="0.25">
      <c r="A1140" s="11"/>
      <c r="B1140" s="1"/>
      <c r="C1140" s="13"/>
      <c r="D1140" s="23"/>
      <c r="E1140" s="23"/>
      <c r="F1140" s="14" t="str">
        <f>LEFT(Table34[[#This Row],[Account Description ]],5)</f>
        <v/>
      </c>
      <c r="G1140" s="1"/>
      <c r="H1140" s="1"/>
      <c r="I1140" s="20"/>
      <c r="J1140" s="1"/>
      <c r="K1140" s="16"/>
      <c r="L1140" s="16"/>
      <c r="M1140" s="17">
        <f>Table34[[#This Row],[Debet]]</f>
        <v>0</v>
      </c>
      <c r="T1140"/>
    </row>
    <row r="1141" spans="1:20" x14ac:dyDescent="0.25">
      <c r="A1141" s="11"/>
      <c r="B1141" s="1"/>
      <c r="C1141" s="13"/>
      <c r="D1141" s="23"/>
      <c r="E1141" s="23"/>
      <c r="F1141" s="14" t="str">
        <f>LEFT(Table34[[#This Row],[Account Description ]],5)</f>
        <v/>
      </c>
      <c r="G1141" s="1"/>
      <c r="H1141" s="1"/>
      <c r="I1141" s="20"/>
      <c r="J1141" s="1"/>
      <c r="K1141" s="16"/>
      <c r="L1141" s="16"/>
      <c r="M1141" s="17">
        <f>Table34[[#This Row],[Debet]]</f>
        <v>0</v>
      </c>
      <c r="T1141"/>
    </row>
    <row r="1142" spans="1:20" x14ac:dyDescent="0.25">
      <c r="A1142" s="11"/>
      <c r="B1142" s="1"/>
      <c r="C1142" s="13"/>
      <c r="D1142" s="23"/>
      <c r="E1142" s="23"/>
      <c r="F1142" s="14" t="str">
        <f>LEFT(Table34[[#This Row],[Account Description ]],5)</f>
        <v/>
      </c>
      <c r="G1142" s="1"/>
      <c r="H1142" s="1"/>
      <c r="I1142" s="20"/>
      <c r="J1142" s="1"/>
      <c r="K1142" s="16"/>
      <c r="L1142" s="16"/>
      <c r="M1142" s="17">
        <f>Table34[[#This Row],[Debet]]</f>
        <v>0</v>
      </c>
      <c r="T1142"/>
    </row>
    <row r="1143" spans="1:20" x14ac:dyDescent="0.25">
      <c r="A1143" s="11"/>
      <c r="B1143" s="1"/>
      <c r="C1143" s="13"/>
      <c r="D1143" s="23"/>
      <c r="E1143" s="23"/>
      <c r="F1143" s="14" t="str">
        <f>LEFT(Table34[[#This Row],[Account Description ]],5)</f>
        <v/>
      </c>
      <c r="G1143" s="1"/>
      <c r="H1143" s="1"/>
      <c r="I1143" s="20"/>
      <c r="J1143" s="1"/>
      <c r="K1143" s="16"/>
      <c r="L1143" s="16"/>
      <c r="M1143" s="17">
        <f>Table34[[#This Row],[Debet]]</f>
        <v>0</v>
      </c>
      <c r="T1143"/>
    </row>
    <row r="1144" spans="1:20" x14ac:dyDescent="0.25">
      <c r="A1144" s="11"/>
      <c r="B1144" s="1"/>
      <c r="C1144" s="13"/>
      <c r="D1144" s="23"/>
      <c r="E1144" s="23"/>
      <c r="F1144" s="14" t="str">
        <f>LEFT(Table34[[#This Row],[Account Description ]],5)</f>
        <v/>
      </c>
      <c r="G1144" s="1"/>
      <c r="H1144" s="1"/>
      <c r="I1144" s="20"/>
      <c r="J1144" s="1"/>
      <c r="K1144" s="16"/>
      <c r="L1144" s="16"/>
      <c r="M1144" s="17">
        <f>Table34[[#This Row],[Debet]]</f>
        <v>0</v>
      </c>
      <c r="T1144"/>
    </row>
    <row r="1145" spans="1:20" x14ac:dyDescent="0.25">
      <c r="A1145" s="11"/>
      <c r="B1145" s="1"/>
      <c r="C1145" s="13"/>
      <c r="D1145" s="23"/>
      <c r="E1145" s="23"/>
      <c r="F1145" s="14" t="str">
        <f>LEFT(Table34[[#This Row],[Account Description ]],5)</f>
        <v/>
      </c>
      <c r="G1145" s="1"/>
      <c r="H1145" s="1"/>
      <c r="I1145" s="20"/>
      <c r="J1145" s="1"/>
      <c r="K1145" s="16"/>
      <c r="L1145" s="16"/>
      <c r="M1145" s="17">
        <f>Table34[[#This Row],[Debet]]</f>
        <v>0</v>
      </c>
      <c r="T1145"/>
    </row>
    <row r="1146" spans="1:20" x14ac:dyDescent="0.25">
      <c r="A1146" s="11"/>
      <c r="B1146" s="1"/>
      <c r="C1146" s="13"/>
      <c r="D1146" s="23"/>
      <c r="E1146" s="23"/>
      <c r="F1146" s="14" t="str">
        <f>LEFT(Table34[[#This Row],[Account Description ]],5)</f>
        <v/>
      </c>
      <c r="G1146" s="1"/>
      <c r="H1146" s="1"/>
      <c r="I1146" s="20"/>
      <c r="J1146" s="1"/>
      <c r="K1146" s="16"/>
      <c r="L1146" s="16"/>
      <c r="M1146" s="17">
        <f>Table34[[#This Row],[Debet]]</f>
        <v>0</v>
      </c>
      <c r="T1146"/>
    </row>
    <row r="1147" spans="1:20" x14ac:dyDescent="0.25">
      <c r="A1147" s="11"/>
      <c r="B1147" s="1"/>
      <c r="C1147" s="13"/>
      <c r="D1147" s="23"/>
      <c r="E1147" s="23"/>
      <c r="F1147" s="14" t="str">
        <f>LEFT(Table34[[#This Row],[Account Description ]],5)</f>
        <v/>
      </c>
      <c r="G1147" s="1"/>
      <c r="H1147" s="1"/>
      <c r="I1147" s="20"/>
      <c r="J1147" s="1"/>
      <c r="K1147" s="16"/>
      <c r="L1147" s="16"/>
      <c r="M1147" s="17">
        <f>Table34[[#This Row],[Debet]]</f>
        <v>0</v>
      </c>
      <c r="T1147"/>
    </row>
    <row r="1148" spans="1:20" x14ac:dyDescent="0.25">
      <c r="A1148" s="11"/>
      <c r="B1148" s="1"/>
      <c r="C1148" s="13"/>
      <c r="D1148" s="23"/>
      <c r="E1148" s="23"/>
      <c r="F1148" s="14" t="str">
        <f>LEFT(Table34[[#This Row],[Account Description ]],5)</f>
        <v/>
      </c>
      <c r="G1148" s="1"/>
      <c r="H1148" s="1"/>
      <c r="I1148" s="20"/>
      <c r="J1148" s="1"/>
      <c r="K1148" s="16"/>
      <c r="L1148" s="16"/>
      <c r="M1148" s="17">
        <f>Table34[[#This Row],[Debet]]</f>
        <v>0</v>
      </c>
      <c r="T1148"/>
    </row>
    <row r="1149" spans="1:20" x14ac:dyDescent="0.25">
      <c r="A1149" s="11"/>
      <c r="B1149" s="1"/>
      <c r="C1149" s="13"/>
      <c r="D1149" s="23"/>
      <c r="E1149" s="23"/>
      <c r="F1149" s="14" t="str">
        <f>LEFT(Table34[[#This Row],[Account Description ]],5)</f>
        <v/>
      </c>
      <c r="G1149" s="1"/>
      <c r="H1149" s="1"/>
      <c r="I1149" s="20"/>
      <c r="J1149" s="1"/>
      <c r="K1149" s="16"/>
      <c r="L1149" s="16"/>
      <c r="M1149" s="17">
        <f>Table34[[#This Row],[Debet]]</f>
        <v>0</v>
      </c>
      <c r="T1149"/>
    </row>
    <row r="1150" spans="1:20" x14ac:dyDescent="0.25">
      <c r="A1150" s="11"/>
      <c r="B1150" s="1"/>
      <c r="C1150" s="13"/>
      <c r="D1150" s="23"/>
      <c r="E1150" s="23"/>
      <c r="F1150" s="14" t="str">
        <f>LEFT(Table34[[#This Row],[Account Description ]],5)</f>
        <v/>
      </c>
      <c r="G1150" s="1"/>
      <c r="H1150" s="1"/>
      <c r="I1150" s="20"/>
      <c r="J1150" s="1"/>
      <c r="K1150" s="16"/>
      <c r="L1150" s="16"/>
      <c r="M1150" s="17">
        <f>Table34[[#This Row],[Debet]]</f>
        <v>0</v>
      </c>
      <c r="T1150"/>
    </row>
    <row r="1151" spans="1:20" x14ac:dyDescent="0.25">
      <c r="A1151" s="11"/>
      <c r="B1151" s="1"/>
      <c r="C1151" s="13"/>
      <c r="D1151" s="23"/>
      <c r="E1151" s="23"/>
      <c r="F1151" s="14" t="str">
        <f>LEFT(Table34[[#This Row],[Account Description ]],5)</f>
        <v/>
      </c>
      <c r="G1151" s="1"/>
      <c r="H1151" s="1"/>
      <c r="I1151" s="20"/>
      <c r="J1151" s="1"/>
      <c r="K1151" s="16"/>
      <c r="L1151" s="16"/>
      <c r="M1151" s="17">
        <f>Table34[[#This Row],[Debet]]</f>
        <v>0</v>
      </c>
      <c r="T1151"/>
    </row>
    <row r="1152" spans="1:20" x14ac:dyDescent="0.25">
      <c r="A1152" s="11"/>
      <c r="B1152" s="1"/>
      <c r="C1152" s="13"/>
      <c r="D1152" s="23"/>
      <c r="E1152" s="23"/>
      <c r="F1152" s="14" t="str">
        <f>LEFT(Table34[[#This Row],[Account Description ]],5)</f>
        <v/>
      </c>
      <c r="G1152" s="1"/>
      <c r="H1152" s="1"/>
      <c r="I1152" s="20"/>
      <c r="J1152" s="1"/>
      <c r="K1152" s="16"/>
      <c r="L1152" s="16"/>
      <c r="M1152" s="17">
        <f>Table34[[#This Row],[Debet]]</f>
        <v>0</v>
      </c>
      <c r="T1152"/>
    </row>
    <row r="1153" spans="1:20" x14ac:dyDescent="0.25">
      <c r="A1153" s="11"/>
      <c r="B1153" s="1"/>
      <c r="C1153" s="13"/>
      <c r="D1153" s="23"/>
      <c r="E1153" s="23"/>
      <c r="F1153" s="14" t="str">
        <f>LEFT(Table34[[#This Row],[Account Description ]],5)</f>
        <v/>
      </c>
      <c r="G1153" s="1"/>
      <c r="H1153" s="1"/>
      <c r="I1153" s="20"/>
      <c r="J1153" s="1"/>
      <c r="K1153" s="16"/>
      <c r="L1153" s="16"/>
      <c r="M1153" s="17">
        <f>Table34[[#This Row],[Debet]]</f>
        <v>0</v>
      </c>
      <c r="T1153"/>
    </row>
    <row r="1154" spans="1:20" x14ac:dyDescent="0.25">
      <c r="A1154" s="11"/>
      <c r="B1154" s="1"/>
      <c r="C1154" s="13"/>
      <c r="D1154" s="23"/>
      <c r="E1154" s="23"/>
      <c r="F1154" s="14" t="str">
        <f>LEFT(Table34[[#This Row],[Account Description ]],5)</f>
        <v/>
      </c>
      <c r="G1154" s="1"/>
      <c r="H1154" s="1"/>
      <c r="I1154" s="20"/>
      <c r="J1154" s="1"/>
      <c r="K1154" s="16"/>
      <c r="L1154" s="16"/>
      <c r="M1154" s="17">
        <f>Table34[[#This Row],[Debet]]</f>
        <v>0</v>
      </c>
      <c r="T1154"/>
    </row>
    <row r="1155" spans="1:20" x14ac:dyDescent="0.25">
      <c r="A1155" s="11"/>
      <c r="B1155" s="1"/>
      <c r="C1155" s="13"/>
      <c r="D1155" s="23"/>
      <c r="E1155" s="23"/>
      <c r="F1155" s="14" t="str">
        <f>LEFT(Table34[[#This Row],[Account Description ]],5)</f>
        <v/>
      </c>
      <c r="G1155" s="1"/>
      <c r="H1155" s="1"/>
      <c r="I1155" s="20"/>
      <c r="J1155" s="1"/>
      <c r="K1155" s="16"/>
      <c r="L1155" s="16"/>
      <c r="M1155" s="17">
        <f>Table34[[#This Row],[Debet]]</f>
        <v>0</v>
      </c>
      <c r="T1155"/>
    </row>
    <row r="1156" spans="1:20" x14ac:dyDescent="0.25">
      <c r="A1156" s="11"/>
      <c r="B1156" s="1"/>
      <c r="C1156" s="13"/>
      <c r="D1156" s="23"/>
      <c r="E1156" s="23"/>
      <c r="F1156" s="14" t="str">
        <f>LEFT(Table34[[#This Row],[Account Description ]],5)</f>
        <v/>
      </c>
      <c r="G1156" s="1"/>
      <c r="H1156" s="1"/>
      <c r="I1156" s="20"/>
      <c r="J1156" s="1"/>
      <c r="K1156" s="16"/>
      <c r="L1156" s="16"/>
      <c r="M1156" s="17">
        <f>Table34[[#This Row],[Debet]]</f>
        <v>0</v>
      </c>
      <c r="T1156"/>
    </row>
    <row r="1157" spans="1:20" x14ac:dyDescent="0.25">
      <c r="A1157" s="11"/>
      <c r="B1157" s="1"/>
      <c r="C1157" s="13"/>
      <c r="D1157" s="23"/>
      <c r="E1157" s="23"/>
      <c r="F1157" s="14" t="str">
        <f>LEFT(Table34[[#This Row],[Account Description ]],5)</f>
        <v/>
      </c>
      <c r="G1157" s="1"/>
      <c r="H1157" s="1"/>
      <c r="I1157" s="20"/>
      <c r="J1157" s="1"/>
      <c r="K1157" s="16"/>
      <c r="L1157" s="16"/>
      <c r="M1157" s="17">
        <f>Table34[[#This Row],[Debet]]</f>
        <v>0</v>
      </c>
      <c r="T1157"/>
    </row>
    <row r="1158" spans="1:20" x14ac:dyDescent="0.25">
      <c r="A1158" s="11"/>
      <c r="B1158" s="1"/>
      <c r="C1158" s="13"/>
      <c r="D1158" s="23"/>
      <c r="E1158" s="23"/>
      <c r="F1158" s="14" t="str">
        <f>LEFT(Table34[[#This Row],[Account Description ]],5)</f>
        <v/>
      </c>
      <c r="G1158" s="1"/>
      <c r="H1158" s="1"/>
      <c r="I1158" s="20"/>
      <c r="J1158" s="1"/>
      <c r="K1158" s="16"/>
      <c r="L1158" s="16"/>
      <c r="M1158" s="17">
        <f>Table34[[#This Row],[Debet]]</f>
        <v>0</v>
      </c>
      <c r="T1158"/>
    </row>
    <row r="1159" spans="1:20" x14ac:dyDescent="0.25">
      <c r="A1159" s="11"/>
      <c r="B1159" s="1"/>
      <c r="C1159" s="13"/>
      <c r="D1159" s="23"/>
      <c r="E1159" s="23"/>
      <c r="F1159" s="14" t="str">
        <f>LEFT(Table34[[#This Row],[Account Description ]],5)</f>
        <v/>
      </c>
      <c r="G1159" s="1"/>
      <c r="H1159" s="1"/>
      <c r="I1159" s="20"/>
      <c r="J1159" s="1"/>
      <c r="K1159" s="16"/>
      <c r="L1159" s="16"/>
      <c r="M1159" s="17">
        <f>Table34[[#This Row],[Debet]]</f>
        <v>0</v>
      </c>
      <c r="T1159"/>
    </row>
    <row r="1160" spans="1:20" x14ac:dyDescent="0.25">
      <c r="A1160" s="11"/>
      <c r="B1160" s="1"/>
      <c r="C1160" s="13"/>
      <c r="D1160" s="23"/>
      <c r="E1160" s="23"/>
      <c r="F1160" s="14" t="str">
        <f>LEFT(Table34[[#This Row],[Account Description ]],5)</f>
        <v/>
      </c>
      <c r="G1160" s="1"/>
      <c r="H1160" s="1"/>
      <c r="I1160" s="20"/>
      <c r="J1160" s="1"/>
      <c r="K1160" s="16"/>
      <c r="L1160" s="16"/>
      <c r="M1160" s="17">
        <f>Table34[[#This Row],[Debet]]</f>
        <v>0</v>
      </c>
      <c r="T1160"/>
    </row>
    <row r="1161" spans="1:20" x14ac:dyDescent="0.25">
      <c r="A1161" s="11"/>
      <c r="B1161" s="1"/>
      <c r="C1161" s="13"/>
      <c r="D1161" s="23"/>
      <c r="E1161" s="23"/>
      <c r="F1161" s="14" t="str">
        <f>LEFT(Table34[[#This Row],[Account Description ]],5)</f>
        <v/>
      </c>
      <c r="G1161" s="1"/>
      <c r="H1161" s="1"/>
      <c r="I1161" s="20"/>
      <c r="J1161" s="1"/>
      <c r="K1161" s="16"/>
      <c r="L1161" s="16"/>
      <c r="M1161" s="17">
        <f>Table34[[#This Row],[Debet]]</f>
        <v>0</v>
      </c>
      <c r="T1161"/>
    </row>
    <row r="1162" spans="1:20" x14ac:dyDescent="0.25">
      <c r="A1162" s="11"/>
      <c r="B1162" s="1"/>
      <c r="C1162" s="13"/>
      <c r="D1162" s="23"/>
      <c r="E1162" s="23"/>
      <c r="F1162" s="14" t="str">
        <f>LEFT(Table34[[#This Row],[Account Description ]],5)</f>
        <v/>
      </c>
      <c r="G1162" s="1"/>
      <c r="H1162" s="1"/>
      <c r="I1162" s="20"/>
      <c r="J1162" s="1"/>
      <c r="K1162" s="16"/>
      <c r="L1162" s="16"/>
      <c r="M1162" s="17">
        <f>Table34[[#This Row],[Debet]]</f>
        <v>0</v>
      </c>
      <c r="T1162"/>
    </row>
    <row r="1163" spans="1:20" x14ac:dyDescent="0.25">
      <c r="A1163" s="11"/>
      <c r="B1163" s="1"/>
      <c r="C1163" s="13"/>
      <c r="D1163" s="23"/>
      <c r="E1163" s="23"/>
      <c r="F1163" s="14" t="str">
        <f>LEFT(Table34[[#This Row],[Account Description ]],5)</f>
        <v/>
      </c>
      <c r="G1163" s="1"/>
      <c r="H1163" s="1"/>
      <c r="I1163" s="20"/>
      <c r="J1163" s="1"/>
      <c r="K1163" s="16"/>
      <c r="L1163" s="16"/>
      <c r="M1163" s="17">
        <f>Table34[[#This Row],[Debet]]</f>
        <v>0</v>
      </c>
      <c r="T1163"/>
    </row>
    <row r="1164" spans="1:20" x14ac:dyDescent="0.25">
      <c r="A1164" s="11"/>
      <c r="B1164" s="1"/>
      <c r="C1164" s="13"/>
      <c r="D1164" s="23"/>
      <c r="E1164" s="23"/>
      <c r="F1164" s="14" t="str">
        <f>LEFT(Table34[[#This Row],[Account Description ]],5)</f>
        <v/>
      </c>
      <c r="G1164" s="1"/>
      <c r="H1164" s="1"/>
      <c r="I1164" s="20"/>
      <c r="J1164" s="1"/>
      <c r="K1164" s="16"/>
      <c r="L1164" s="16"/>
      <c r="M1164" s="17">
        <f>Table34[[#This Row],[Debet]]</f>
        <v>0</v>
      </c>
      <c r="T1164"/>
    </row>
    <row r="1165" spans="1:20" x14ac:dyDescent="0.25">
      <c r="A1165" s="11"/>
      <c r="B1165" s="1"/>
      <c r="C1165" s="13"/>
      <c r="D1165" s="23"/>
      <c r="E1165" s="23"/>
      <c r="F1165" s="14" t="str">
        <f>LEFT(Table34[[#This Row],[Account Description ]],5)</f>
        <v/>
      </c>
      <c r="G1165" s="1"/>
      <c r="H1165" s="1"/>
      <c r="I1165" s="20"/>
      <c r="J1165" s="1"/>
      <c r="K1165" s="16"/>
      <c r="L1165" s="16"/>
      <c r="M1165" s="17">
        <f>Table34[[#This Row],[Debet]]</f>
        <v>0</v>
      </c>
      <c r="T1165"/>
    </row>
    <row r="1166" spans="1:20" x14ac:dyDescent="0.25">
      <c r="A1166" s="11"/>
      <c r="B1166" s="1"/>
      <c r="C1166" s="13"/>
      <c r="D1166" s="23"/>
      <c r="E1166" s="23"/>
      <c r="F1166" s="14" t="str">
        <f>LEFT(Table34[[#This Row],[Account Description ]],5)</f>
        <v/>
      </c>
      <c r="G1166" s="1"/>
      <c r="H1166" s="1"/>
      <c r="I1166" s="20"/>
      <c r="J1166" s="1"/>
      <c r="K1166" s="16"/>
      <c r="L1166" s="16"/>
      <c r="M1166" s="17">
        <f>Table34[[#This Row],[Debet]]</f>
        <v>0</v>
      </c>
      <c r="T1166"/>
    </row>
    <row r="1167" spans="1:20" x14ac:dyDescent="0.25">
      <c r="A1167" s="11"/>
      <c r="B1167" s="1"/>
      <c r="C1167" s="13"/>
      <c r="D1167" s="23"/>
      <c r="E1167" s="23"/>
      <c r="F1167" s="14" t="str">
        <f>LEFT(Table34[[#This Row],[Account Description ]],5)</f>
        <v/>
      </c>
      <c r="G1167" s="1"/>
      <c r="H1167" s="1"/>
      <c r="I1167" s="20"/>
      <c r="J1167" s="1"/>
      <c r="K1167" s="16"/>
      <c r="L1167" s="16"/>
      <c r="M1167" s="17">
        <f>Table34[[#This Row],[Debet]]</f>
        <v>0</v>
      </c>
      <c r="T1167"/>
    </row>
    <row r="1168" spans="1:20" x14ac:dyDescent="0.25">
      <c r="A1168" s="11"/>
      <c r="B1168" s="1"/>
      <c r="C1168" s="13"/>
      <c r="D1168" s="23"/>
      <c r="E1168" s="23"/>
      <c r="F1168" s="14" t="str">
        <f>LEFT(Table34[[#This Row],[Account Description ]],5)</f>
        <v/>
      </c>
      <c r="G1168" s="1"/>
      <c r="H1168" s="1"/>
      <c r="I1168" s="20"/>
      <c r="J1168" s="1"/>
      <c r="K1168" s="16"/>
      <c r="L1168" s="16"/>
      <c r="M1168" s="17">
        <f>Table34[[#This Row],[Debet]]</f>
        <v>0</v>
      </c>
      <c r="T1168"/>
    </row>
    <row r="1169" spans="1:20" x14ac:dyDescent="0.25">
      <c r="A1169" s="11"/>
      <c r="B1169" s="1"/>
      <c r="C1169" s="13"/>
      <c r="D1169" s="23"/>
      <c r="E1169" s="23"/>
      <c r="F1169" s="14" t="str">
        <f>LEFT(Table34[[#This Row],[Account Description ]],5)</f>
        <v/>
      </c>
      <c r="G1169" s="1"/>
      <c r="H1169" s="1"/>
      <c r="I1169" s="20"/>
      <c r="J1169" s="1"/>
      <c r="K1169" s="16"/>
      <c r="L1169" s="16"/>
      <c r="M1169" s="17">
        <f>Table34[[#This Row],[Debet]]</f>
        <v>0</v>
      </c>
      <c r="T1169"/>
    </row>
    <row r="1170" spans="1:20" x14ac:dyDescent="0.25">
      <c r="A1170" s="11"/>
      <c r="B1170" s="1"/>
      <c r="C1170" s="13"/>
      <c r="D1170" s="23"/>
      <c r="E1170" s="23"/>
      <c r="F1170" s="14" t="str">
        <f>LEFT(Table34[[#This Row],[Account Description ]],5)</f>
        <v/>
      </c>
      <c r="G1170" s="1"/>
      <c r="H1170" s="1"/>
      <c r="I1170" s="20"/>
      <c r="J1170" s="1"/>
      <c r="K1170" s="16"/>
      <c r="L1170" s="16"/>
      <c r="M1170" s="17">
        <f>Table34[[#This Row],[Debet]]</f>
        <v>0</v>
      </c>
      <c r="T1170"/>
    </row>
    <row r="1171" spans="1:20" x14ac:dyDescent="0.25">
      <c r="A1171" s="11"/>
      <c r="B1171" s="1"/>
      <c r="C1171" s="13"/>
      <c r="D1171" s="23"/>
      <c r="E1171" s="23"/>
      <c r="F1171" s="14" t="str">
        <f>LEFT(Table34[[#This Row],[Account Description ]],5)</f>
        <v/>
      </c>
      <c r="G1171" s="1"/>
      <c r="H1171" s="1"/>
      <c r="I1171" s="20"/>
      <c r="J1171" s="1"/>
      <c r="K1171" s="16"/>
      <c r="L1171" s="16"/>
      <c r="M1171" s="17">
        <f>Table34[[#This Row],[Debet]]</f>
        <v>0</v>
      </c>
      <c r="T1171"/>
    </row>
    <row r="1172" spans="1:20" x14ac:dyDescent="0.25">
      <c r="A1172" s="11"/>
      <c r="B1172" s="1"/>
      <c r="C1172" s="13"/>
      <c r="D1172" s="23"/>
      <c r="E1172" s="23"/>
      <c r="F1172" s="14" t="str">
        <f>LEFT(Table34[[#This Row],[Account Description ]],5)</f>
        <v/>
      </c>
      <c r="G1172" s="1"/>
      <c r="H1172" s="1"/>
      <c r="I1172" s="20"/>
      <c r="J1172" s="1"/>
      <c r="K1172" s="16"/>
      <c r="L1172" s="16"/>
      <c r="M1172" s="17">
        <f>Table34[[#This Row],[Debet]]</f>
        <v>0</v>
      </c>
      <c r="T1172"/>
    </row>
    <row r="1173" spans="1:20" x14ac:dyDescent="0.25">
      <c r="A1173" s="11"/>
      <c r="B1173" s="1"/>
      <c r="C1173" s="13"/>
      <c r="D1173" s="23"/>
      <c r="E1173" s="23"/>
      <c r="F1173" s="14" t="str">
        <f>LEFT(Table34[[#This Row],[Account Description ]],5)</f>
        <v/>
      </c>
      <c r="G1173" s="1"/>
      <c r="H1173" s="1"/>
      <c r="I1173" s="20"/>
      <c r="J1173" s="1"/>
      <c r="K1173" s="16"/>
      <c r="L1173" s="16"/>
      <c r="M1173" s="17">
        <f>Table34[[#This Row],[Debet]]</f>
        <v>0</v>
      </c>
      <c r="T1173"/>
    </row>
    <row r="1174" spans="1:20" x14ac:dyDescent="0.25">
      <c r="A1174" s="11"/>
      <c r="B1174" s="1"/>
      <c r="C1174" s="13"/>
      <c r="D1174" s="23"/>
      <c r="E1174" s="23"/>
      <c r="F1174" s="14" t="str">
        <f>LEFT(Table34[[#This Row],[Account Description ]],5)</f>
        <v/>
      </c>
      <c r="G1174" s="1"/>
      <c r="H1174" s="1"/>
      <c r="I1174" s="20"/>
      <c r="J1174" s="1"/>
      <c r="K1174" s="16"/>
      <c r="L1174" s="16"/>
      <c r="M1174" s="17">
        <f>Table34[[#This Row],[Debet]]</f>
        <v>0</v>
      </c>
      <c r="T1174"/>
    </row>
    <row r="1175" spans="1:20" x14ac:dyDescent="0.25">
      <c r="A1175" s="11"/>
      <c r="B1175" s="1"/>
      <c r="C1175" s="13"/>
      <c r="D1175" s="23"/>
      <c r="E1175" s="23"/>
      <c r="F1175" s="14" t="str">
        <f>LEFT(Table34[[#This Row],[Account Description ]],5)</f>
        <v/>
      </c>
      <c r="G1175" s="1"/>
      <c r="H1175" s="1"/>
      <c r="I1175" s="20"/>
      <c r="J1175" s="1"/>
      <c r="K1175" s="16"/>
      <c r="L1175" s="16"/>
      <c r="M1175" s="17">
        <f>Table34[[#This Row],[Debet]]</f>
        <v>0</v>
      </c>
      <c r="T1175"/>
    </row>
    <row r="1176" spans="1:20" x14ac:dyDescent="0.25">
      <c r="A1176" s="11"/>
      <c r="B1176" s="1"/>
      <c r="C1176" s="13"/>
      <c r="D1176" s="23"/>
      <c r="E1176" s="23"/>
      <c r="F1176" s="14" t="str">
        <f>LEFT(Table34[[#This Row],[Account Description ]],5)</f>
        <v/>
      </c>
      <c r="G1176" s="1"/>
      <c r="H1176" s="1"/>
      <c r="I1176" s="20"/>
      <c r="J1176" s="1"/>
      <c r="K1176" s="16"/>
      <c r="L1176" s="16"/>
      <c r="M1176" s="17">
        <f>Table34[[#This Row],[Debet]]</f>
        <v>0</v>
      </c>
      <c r="T1176"/>
    </row>
    <row r="1177" spans="1:20" x14ac:dyDescent="0.25">
      <c r="A1177" s="11"/>
      <c r="B1177" s="1"/>
      <c r="C1177" s="13"/>
      <c r="D1177" s="23"/>
      <c r="E1177" s="23"/>
      <c r="F1177" s="14" t="str">
        <f>LEFT(Table34[[#This Row],[Account Description ]],5)</f>
        <v/>
      </c>
      <c r="G1177" s="1"/>
      <c r="H1177" s="1"/>
      <c r="I1177" s="20"/>
      <c r="J1177" s="1"/>
      <c r="K1177" s="16"/>
      <c r="L1177" s="16"/>
      <c r="M1177" s="17">
        <f>Table34[[#This Row],[Debet]]</f>
        <v>0</v>
      </c>
      <c r="T1177"/>
    </row>
    <row r="1178" spans="1:20" x14ac:dyDescent="0.25">
      <c r="A1178" s="11"/>
      <c r="B1178" s="1"/>
      <c r="C1178" s="13"/>
      <c r="D1178" s="23"/>
      <c r="E1178" s="23"/>
      <c r="F1178" s="14" t="str">
        <f>LEFT(Table34[[#This Row],[Account Description ]],5)</f>
        <v/>
      </c>
      <c r="G1178" s="1"/>
      <c r="H1178" s="1"/>
      <c r="I1178" s="20"/>
      <c r="J1178" s="1"/>
      <c r="K1178" s="16"/>
      <c r="L1178" s="16"/>
      <c r="M1178" s="17">
        <f>Table34[[#This Row],[Debet]]</f>
        <v>0</v>
      </c>
      <c r="T1178"/>
    </row>
    <row r="1179" spans="1:20" x14ac:dyDescent="0.25">
      <c r="A1179" s="11"/>
      <c r="B1179" s="1"/>
      <c r="C1179" s="13"/>
      <c r="D1179" s="23"/>
      <c r="E1179" s="23"/>
      <c r="F1179" s="14" t="str">
        <f>LEFT(Table34[[#This Row],[Account Description ]],5)</f>
        <v/>
      </c>
      <c r="G1179" s="1"/>
      <c r="H1179" s="1"/>
      <c r="I1179" s="20"/>
      <c r="J1179" s="1"/>
      <c r="K1179" s="16"/>
      <c r="L1179" s="16"/>
      <c r="M1179" s="17">
        <f>Table34[[#This Row],[Debet]]</f>
        <v>0</v>
      </c>
      <c r="T1179"/>
    </row>
    <row r="1180" spans="1:20" x14ac:dyDescent="0.25">
      <c r="A1180" s="11"/>
      <c r="B1180" s="1"/>
      <c r="C1180" s="13"/>
      <c r="D1180" s="23"/>
      <c r="E1180" s="23"/>
      <c r="F1180" s="14" t="str">
        <f>LEFT(Table34[[#This Row],[Account Description ]],5)</f>
        <v/>
      </c>
      <c r="G1180" s="1"/>
      <c r="H1180" s="1"/>
      <c r="I1180" s="20"/>
      <c r="J1180" s="1"/>
      <c r="K1180" s="16"/>
      <c r="L1180" s="16"/>
      <c r="M1180" s="17">
        <f>Table34[[#This Row],[Debet]]</f>
        <v>0</v>
      </c>
      <c r="T1180"/>
    </row>
    <row r="1181" spans="1:20" x14ac:dyDescent="0.25">
      <c r="A1181" s="11"/>
      <c r="B1181" s="1"/>
      <c r="C1181" s="13"/>
      <c r="D1181" s="23"/>
      <c r="E1181" s="23"/>
      <c r="F1181" s="14" t="str">
        <f>LEFT(Table34[[#This Row],[Account Description ]],5)</f>
        <v/>
      </c>
      <c r="G1181" s="1"/>
      <c r="H1181" s="1"/>
      <c r="I1181" s="20"/>
      <c r="J1181" s="1"/>
      <c r="K1181" s="16"/>
      <c r="L1181" s="16"/>
      <c r="M1181" s="17">
        <f>Table34[[#This Row],[Debet]]</f>
        <v>0</v>
      </c>
      <c r="T1181"/>
    </row>
    <row r="1182" spans="1:20" x14ac:dyDescent="0.25">
      <c r="A1182" s="11"/>
      <c r="B1182" s="1"/>
      <c r="C1182" s="13"/>
      <c r="D1182" s="23"/>
      <c r="E1182" s="23"/>
      <c r="F1182" s="14" t="str">
        <f>LEFT(Table34[[#This Row],[Account Description ]],5)</f>
        <v/>
      </c>
      <c r="G1182" s="1"/>
      <c r="H1182" s="1"/>
      <c r="I1182" s="20"/>
      <c r="J1182" s="1"/>
      <c r="K1182" s="16"/>
      <c r="L1182" s="16"/>
      <c r="M1182" s="17">
        <f>Table34[[#This Row],[Debet]]</f>
        <v>0</v>
      </c>
      <c r="T1182"/>
    </row>
    <row r="1183" spans="1:20" x14ac:dyDescent="0.25">
      <c r="A1183" s="11"/>
      <c r="B1183" s="1"/>
      <c r="C1183" s="13"/>
      <c r="D1183" s="23"/>
      <c r="E1183" s="23"/>
      <c r="F1183" s="14" t="str">
        <f>LEFT(Table34[[#This Row],[Account Description ]],5)</f>
        <v/>
      </c>
      <c r="G1183" s="1"/>
      <c r="H1183" s="1"/>
      <c r="I1183" s="20"/>
      <c r="J1183" s="1"/>
      <c r="K1183" s="16"/>
      <c r="L1183" s="16"/>
      <c r="M1183" s="17">
        <f>Table34[[#This Row],[Debet]]</f>
        <v>0</v>
      </c>
      <c r="T1183"/>
    </row>
    <row r="1184" spans="1:20" x14ac:dyDescent="0.25">
      <c r="A1184" s="11"/>
      <c r="B1184" s="1"/>
      <c r="C1184" s="13"/>
      <c r="D1184" s="23"/>
      <c r="E1184" s="23"/>
      <c r="F1184" s="14" t="str">
        <f>LEFT(Table34[[#This Row],[Account Description ]],5)</f>
        <v/>
      </c>
      <c r="G1184" s="1"/>
      <c r="H1184" s="1"/>
      <c r="I1184" s="20"/>
      <c r="J1184" s="1"/>
      <c r="K1184" s="16"/>
      <c r="L1184" s="16"/>
      <c r="M1184" s="17">
        <f>Table34[[#This Row],[Debet]]</f>
        <v>0</v>
      </c>
      <c r="T1184"/>
    </row>
    <row r="1185" spans="1:20" x14ac:dyDescent="0.25">
      <c r="A1185" s="11"/>
      <c r="B1185" s="1"/>
      <c r="C1185" s="13"/>
      <c r="D1185" s="23"/>
      <c r="E1185" s="23"/>
      <c r="F1185" s="14" t="str">
        <f>LEFT(Table34[[#This Row],[Account Description ]],5)</f>
        <v/>
      </c>
      <c r="G1185" s="1"/>
      <c r="H1185" s="1"/>
      <c r="I1185" s="20"/>
      <c r="J1185" s="1"/>
      <c r="K1185" s="16"/>
      <c r="L1185" s="16"/>
      <c r="M1185" s="17">
        <f>Table34[[#This Row],[Debet]]</f>
        <v>0</v>
      </c>
      <c r="T1185"/>
    </row>
    <row r="1186" spans="1:20" x14ac:dyDescent="0.25">
      <c r="A1186" s="11"/>
      <c r="B1186" s="1"/>
      <c r="C1186" s="13"/>
      <c r="D1186" s="23"/>
      <c r="E1186" s="23"/>
      <c r="F1186" s="14" t="str">
        <f>LEFT(Table34[[#This Row],[Account Description ]],5)</f>
        <v/>
      </c>
      <c r="G1186" s="1"/>
      <c r="H1186" s="1"/>
      <c r="I1186" s="20"/>
      <c r="J1186" s="1"/>
      <c r="K1186" s="16"/>
      <c r="L1186" s="16"/>
      <c r="M1186" s="17">
        <f>Table34[[#This Row],[Debet]]</f>
        <v>0</v>
      </c>
      <c r="T1186"/>
    </row>
    <row r="1187" spans="1:20" x14ac:dyDescent="0.25">
      <c r="A1187" s="11"/>
      <c r="B1187" s="1"/>
      <c r="C1187" s="13"/>
      <c r="D1187" s="23"/>
      <c r="E1187" s="23"/>
      <c r="F1187" s="14" t="str">
        <f>LEFT(Table34[[#This Row],[Account Description ]],5)</f>
        <v/>
      </c>
      <c r="G1187" s="1"/>
      <c r="H1187" s="1"/>
      <c r="I1187" s="20"/>
      <c r="J1187" s="1"/>
      <c r="K1187" s="16"/>
      <c r="L1187" s="16"/>
      <c r="M1187" s="17">
        <f>Table34[[#This Row],[Debet]]</f>
        <v>0</v>
      </c>
      <c r="T1187"/>
    </row>
    <row r="1188" spans="1:20" x14ac:dyDescent="0.25">
      <c r="A1188" s="11"/>
      <c r="B1188" s="1"/>
      <c r="C1188" s="13"/>
      <c r="D1188" s="23"/>
      <c r="E1188" s="23"/>
      <c r="F1188" s="14" t="str">
        <f>LEFT(Table34[[#This Row],[Account Description ]],5)</f>
        <v/>
      </c>
      <c r="G1188" s="1"/>
      <c r="H1188" s="1"/>
      <c r="I1188" s="20"/>
      <c r="J1188" s="1"/>
      <c r="K1188" s="16"/>
      <c r="L1188" s="16"/>
      <c r="M1188" s="17">
        <f>Table34[[#This Row],[Debet]]</f>
        <v>0</v>
      </c>
      <c r="T1188"/>
    </row>
    <row r="1189" spans="1:20" x14ac:dyDescent="0.25">
      <c r="A1189" s="11"/>
      <c r="B1189" s="1"/>
      <c r="C1189" s="13"/>
      <c r="D1189" s="23"/>
      <c r="E1189" s="23"/>
      <c r="F1189" s="14" t="str">
        <f>LEFT(Table34[[#This Row],[Account Description ]],5)</f>
        <v/>
      </c>
      <c r="G1189" s="1"/>
      <c r="H1189" s="1"/>
      <c r="I1189" s="20"/>
      <c r="J1189" s="1"/>
      <c r="K1189" s="16"/>
      <c r="L1189" s="16"/>
      <c r="M1189" s="17">
        <f>Table34[[#This Row],[Debet]]</f>
        <v>0</v>
      </c>
      <c r="T1189"/>
    </row>
    <row r="1190" spans="1:20" x14ac:dyDescent="0.25">
      <c r="A1190" s="11"/>
      <c r="B1190" s="1"/>
      <c r="C1190" s="13"/>
      <c r="D1190" s="23"/>
      <c r="E1190" s="23"/>
      <c r="F1190" s="14" t="str">
        <f>LEFT(Table34[[#This Row],[Account Description ]],5)</f>
        <v/>
      </c>
      <c r="G1190" s="1"/>
      <c r="H1190" s="1"/>
      <c r="I1190" s="20"/>
      <c r="J1190" s="1"/>
      <c r="K1190" s="16"/>
      <c r="L1190" s="16"/>
      <c r="M1190" s="17">
        <f>Table34[[#This Row],[Debet]]</f>
        <v>0</v>
      </c>
      <c r="T1190"/>
    </row>
    <row r="1191" spans="1:20" x14ac:dyDescent="0.25">
      <c r="A1191" s="11"/>
      <c r="B1191" s="1"/>
      <c r="C1191" s="13"/>
      <c r="D1191" s="23"/>
      <c r="E1191" s="23"/>
      <c r="F1191" s="14" t="str">
        <f>LEFT(Table34[[#This Row],[Account Description ]],5)</f>
        <v/>
      </c>
      <c r="G1191" s="1"/>
      <c r="H1191" s="1"/>
      <c r="I1191" s="20"/>
      <c r="J1191" s="1"/>
      <c r="K1191" s="16"/>
      <c r="L1191" s="16"/>
      <c r="M1191" s="17">
        <f>Table34[[#This Row],[Debet]]</f>
        <v>0</v>
      </c>
      <c r="T1191"/>
    </row>
    <row r="1192" spans="1:20" x14ac:dyDescent="0.25">
      <c r="A1192" s="11"/>
      <c r="B1192" s="1"/>
      <c r="C1192" s="13"/>
      <c r="D1192" s="23"/>
      <c r="E1192" s="23"/>
      <c r="F1192" s="14" t="str">
        <f>LEFT(Table34[[#This Row],[Account Description ]],5)</f>
        <v/>
      </c>
      <c r="G1192" s="1"/>
      <c r="H1192" s="1"/>
      <c r="I1192" s="20"/>
      <c r="J1192" s="1"/>
      <c r="K1192" s="16"/>
      <c r="L1192" s="16"/>
      <c r="M1192" s="17">
        <f>Table34[[#This Row],[Debet]]</f>
        <v>0</v>
      </c>
      <c r="T1192"/>
    </row>
    <row r="1193" spans="1:20" x14ac:dyDescent="0.25">
      <c r="A1193" s="11"/>
      <c r="B1193" s="1"/>
      <c r="C1193" s="13"/>
      <c r="D1193" s="23"/>
      <c r="E1193" s="23"/>
      <c r="F1193" s="14" t="str">
        <f>LEFT(Table34[[#This Row],[Account Description ]],5)</f>
        <v/>
      </c>
      <c r="G1193" s="1"/>
      <c r="H1193" s="1"/>
      <c r="I1193" s="20"/>
      <c r="J1193" s="1"/>
      <c r="K1193" s="16"/>
      <c r="L1193" s="16"/>
      <c r="M1193" s="17">
        <f>Table34[[#This Row],[Debet]]</f>
        <v>0</v>
      </c>
      <c r="T1193"/>
    </row>
    <row r="1194" spans="1:20" x14ac:dyDescent="0.25">
      <c r="A1194" s="11"/>
      <c r="B1194" s="1"/>
      <c r="C1194" s="13"/>
      <c r="D1194" s="23"/>
      <c r="E1194" s="23"/>
      <c r="F1194" s="14" t="str">
        <f>LEFT(Table34[[#This Row],[Account Description ]],5)</f>
        <v/>
      </c>
      <c r="G1194" s="1"/>
      <c r="H1194" s="1"/>
      <c r="I1194" s="20"/>
      <c r="J1194" s="1"/>
      <c r="K1194" s="16"/>
      <c r="L1194" s="16"/>
      <c r="M1194" s="17">
        <f>Table34[[#This Row],[Debet]]</f>
        <v>0</v>
      </c>
      <c r="T1194"/>
    </row>
    <row r="1195" spans="1:20" x14ac:dyDescent="0.25">
      <c r="A1195" s="11"/>
      <c r="B1195" s="1"/>
      <c r="C1195" s="13"/>
      <c r="D1195" s="23"/>
      <c r="E1195" s="23"/>
      <c r="F1195" s="14" t="str">
        <f>LEFT(Table34[[#This Row],[Account Description ]],5)</f>
        <v/>
      </c>
      <c r="G1195" s="1"/>
      <c r="H1195" s="1"/>
      <c r="I1195" s="20"/>
      <c r="J1195" s="1"/>
      <c r="K1195" s="16"/>
      <c r="L1195" s="16"/>
      <c r="M1195" s="17">
        <f>Table34[[#This Row],[Debet]]</f>
        <v>0</v>
      </c>
      <c r="T1195"/>
    </row>
    <row r="1196" spans="1:20" x14ac:dyDescent="0.25">
      <c r="A1196" s="11"/>
      <c r="B1196" s="1"/>
      <c r="C1196" s="13"/>
      <c r="D1196" s="23"/>
      <c r="E1196" s="23"/>
      <c r="F1196" s="14" t="str">
        <f>LEFT(Table34[[#This Row],[Account Description ]],5)</f>
        <v/>
      </c>
      <c r="G1196" s="1"/>
      <c r="H1196" s="1"/>
      <c r="I1196" s="20"/>
      <c r="J1196" s="1"/>
      <c r="K1196" s="16"/>
      <c r="L1196" s="16"/>
      <c r="M1196" s="17">
        <f>Table34[[#This Row],[Debet]]</f>
        <v>0</v>
      </c>
      <c r="T1196"/>
    </row>
    <row r="1197" spans="1:20" x14ac:dyDescent="0.25">
      <c r="A1197" s="11"/>
      <c r="B1197" s="1"/>
      <c r="C1197" s="13"/>
      <c r="D1197" s="23"/>
      <c r="E1197" s="23"/>
      <c r="F1197" s="14" t="str">
        <f>LEFT(Table34[[#This Row],[Account Description ]],5)</f>
        <v/>
      </c>
      <c r="G1197" s="1"/>
      <c r="H1197" s="1"/>
      <c r="I1197" s="20"/>
      <c r="J1197" s="1"/>
      <c r="K1197" s="16"/>
      <c r="L1197" s="16"/>
      <c r="M1197" s="17">
        <f>Table34[[#This Row],[Debet]]</f>
        <v>0</v>
      </c>
      <c r="T1197"/>
    </row>
    <row r="1198" spans="1:20" x14ac:dyDescent="0.25">
      <c r="A1198" s="11"/>
      <c r="B1198" s="1"/>
      <c r="C1198" s="13"/>
      <c r="D1198" s="23"/>
      <c r="E1198" s="23"/>
      <c r="F1198" s="14" t="str">
        <f>LEFT(Table34[[#This Row],[Account Description ]],5)</f>
        <v/>
      </c>
      <c r="G1198" s="1"/>
      <c r="H1198" s="1"/>
      <c r="I1198" s="20"/>
      <c r="J1198" s="1"/>
      <c r="K1198" s="16"/>
      <c r="L1198" s="16"/>
      <c r="M1198" s="17">
        <f>Table34[[#This Row],[Debet]]</f>
        <v>0</v>
      </c>
      <c r="T1198"/>
    </row>
    <row r="1199" spans="1:20" x14ac:dyDescent="0.25">
      <c r="A1199" s="11"/>
      <c r="B1199" s="1"/>
      <c r="C1199" s="13"/>
      <c r="D1199" s="23"/>
      <c r="E1199" s="23"/>
      <c r="F1199" s="14" t="str">
        <f>LEFT(Table34[[#This Row],[Account Description ]],5)</f>
        <v/>
      </c>
      <c r="G1199" s="1"/>
      <c r="H1199" s="1"/>
      <c r="I1199" s="20"/>
      <c r="J1199" s="1"/>
      <c r="K1199" s="16"/>
      <c r="L1199" s="16"/>
      <c r="M1199" s="17">
        <f>Table34[[#This Row],[Debet]]</f>
        <v>0</v>
      </c>
      <c r="T1199"/>
    </row>
    <row r="1200" spans="1:20" x14ac:dyDescent="0.25">
      <c r="A1200" s="11"/>
      <c r="B1200" s="1"/>
      <c r="C1200" s="13"/>
      <c r="D1200" s="23"/>
      <c r="E1200" s="23"/>
      <c r="F1200" s="14" t="str">
        <f>LEFT(Table34[[#This Row],[Account Description ]],5)</f>
        <v/>
      </c>
      <c r="G1200" s="1"/>
      <c r="H1200" s="1"/>
      <c r="I1200" s="20"/>
      <c r="J1200" s="1"/>
      <c r="K1200" s="16"/>
      <c r="L1200" s="16"/>
      <c r="M1200" s="17">
        <f>Table34[[#This Row],[Debet]]</f>
        <v>0</v>
      </c>
      <c r="T1200"/>
    </row>
    <row r="1201" spans="1:20" x14ac:dyDescent="0.25">
      <c r="A1201" s="11"/>
      <c r="B1201" s="1"/>
      <c r="C1201" s="13"/>
      <c r="D1201" s="23"/>
      <c r="E1201" s="23"/>
      <c r="F1201" s="14" t="str">
        <f>LEFT(Table34[[#This Row],[Account Description ]],5)</f>
        <v/>
      </c>
      <c r="G1201" s="1"/>
      <c r="H1201" s="1"/>
      <c r="I1201" s="20"/>
      <c r="J1201" s="1"/>
      <c r="K1201" s="16"/>
      <c r="L1201" s="16"/>
      <c r="M1201" s="17">
        <f>Table34[[#This Row],[Debet]]</f>
        <v>0</v>
      </c>
      <c r="T1201"/>
    </row>
    <row r="1202" spans="1:20" x14ac:dyDescent="0.25">
      <c r="A1202" s="11"/>
      <c r="B1202" s="1"/>
      <c r="C1202" s="13"/>
      <c r="D1202" s="23"/>
      <c r="E1202" s="23"/>
      <c r="F1202" s="14" t="str">
        <f>LEFT(Table34[[#This Row],[Account Description ]],5)</f>
        <v/>
      </c>
      <c r="G1202" s="1"/>
      <c r="H1202" s="1"/>
      <c r="I1202" s="20"/>
      <c r="J1202" s="1"/>
      <c r="K1202" s="16"/>
      <c r="L1202" s="16"/>
      <c r="M1202" s="17">
        <f>Table34[[#This Row],[Debet]]</f>
        <v>0</v>
      </c>
      <c r="T1202"/>
    </row>
    <row r="1203" spans="1:20" x14ac:dyDescent="0.25">
      <c r="A1203" s="11"/>
      <c r="B1203" s="1"/>
      <c r="C1203" s="13"/>
      <c r="D1203" s="23"/>
      <c r="E1203" s="23"/>
      <c r="F1203" s="14" t="str">
        <f>LEFT(Table34[[#This Row],[Account Description ]],5)</f>
        <v/>
      </c>
      <c r="G1203" s="1"/>
      <c r="H1203" s="1"/>
      <c r="I1203" s="20"/>
      <c r="J1203" s="1"/>
      <c r="K1203" s="16"/>
      <c r="L1203" s="16"/>
      <c r="M1203" s="17">
        <f>Table34[[#This Row],[Debet]]</f>
        <v>0</v>
      </c>
      <c r="T1203"/>
    </row>
    <row r="1204" spans="1:20" x14ac:dyDescent="0.25">
      <c r="A1204" s="11"/>
      <c r="B1204" s="1"/>
      <c r="C1204" s="13"/>
      <c r="D1204" s="23"/>
      <c r="E1204" s="23"/>
      <c r="F1204" s="14" t="str">
        <f>LEFT(Table34[[#This Row],[Account Description ]],5)</f>
        <v/>
      </c>
      <c r="G1204" s="1"/>
      <c r="H1204" s="1"/>
      <c r="I1204" s="20"/>
      <c r="J1204" s="1"/>
      <c r="K1204" s="16"/>
      <c r="L1204" s="16"/>
      <c r="M1204" s="17">
        <f>Table34[[#This Row],[Debet]]</f>
        <v>0</v>
      </c>
      <c r="T1204"/>
    </row>
    <row r="1205" spans="1:20" x14ac:dyDescent="0.25">
      <c r="A1205" s="11"/>
      <c r="B1205" s="1"/>
      <c r="C1205" s="13"/>
      <c r="D1205" s="23"/>
      <c r="E1205" s="23"/>
      <c r="F1205" s="14" t="str">
        <f>LEFT(Table34[[#This Row],[Account Description ]],5)</f>
        <v/>
      </c>
      <c r="G1205" s="1"/>
      <c r="H1205" s="1"/>
      <c r="I1205" s="20"/>
      <c r="J1205" s="1"/>
      <c r="K1205" s="16"/>
      <c r="L1205" s="16"/>
      <c r="M1205" s="17">
        <f>Table34[[#This Row],[Debet]]</f>
        <v>0</v>
      </c>
      <c r="T1205"/>
    </row>
    <row r="1206" spans="1:20" x14ac:dyDescent="0.25">
      <c r="A1206" s="11"/>
      <c r="B1206" s="1"/>
      <c r="C1206" s="13"/>
      <c r="D1206" s="23"/>
      <c r="E1206" s="23"/>
      <c r="F1206" s="14" t="str">
        <f>LEFT(Table34[[#This Row],[Account Description ]],5)</f>
        <v/>
      </c>
      <c r="G1206" s="1"/>
      <c r="H1206" s="1"/>
      <c r="I1206" s="20"/>
      <c r="J1206" s="1"/>
      <c r="K1206" s="16"/>
      <c r="L1206" s="16"/>
      <c r="M1206" s="17">
        <f>Table34[[#This Row],[Debet]]</f>
        <v>0</v>
      </c>
      <c r="T1206"/>
    </row>
    <row r="1207" spans="1:20" x14ac:dyDescent="0.25">
      <c r="A1207" s="11"/>
      <c r="B1207" s="1"/>
      <c r="C1207" s="13"/>
      <c r="D1207" s="23"/>
      <c r="E1207" s="23"/>
      <c r="F1207" s="14" t="str">
        <f>LEFT(Table34[[#This Row],[Account Description ]],5)</f>
        <v/>
      </c>
      <c r="G1207" s="1"/>
      <c r="H1207" s="1"/>
      <c r="I1207" s="20"/>
      <c r="J1207" s="1"/>
      <c r="K1207" s="16"/>
      <c r="L1207" s="16"/>
      <c r="M1207" s="17">
        <f>Table34[[#This Row],[Debet]]</f>
        <v>0</v>
      </c>
      <c r="T1207"/>
    </row>
    <row r="1208" spans="1:20" x14ac:dyDescent="0.25">
      <c r="A1208" s="11"/>
      <c r="B1208" s="1"/>
      <c r="C1208" s="13"/>
      <c r="D1208" s="23"/>
      <c r="E1208" s="23"/>
      <c r="F1208" s="14" t="str">
        <f>LEFT(Table34[[#This Row],[Account Description ]],5)</f>
        <v/>
      </c>
      <c r="G1208" s="1"/>
      <c r="H1208" s="1"/>
      <c r="I1208" s="20"/>
      <c r="J1208" s="1"/>
      <c r="K1208" s="16"/>
      <c r="L1208" s="16"/>
      <c r="M1208" s="17">
        <f>Table34[[#This Row],[Debet]]</f>
        <v>0</v>
      </c>
      <c r="T1208"/>
    </row>
    <row r="1209" spans="1:20" x14ac:dyDescent="0.25">
      <c r="A1209" s="11"/>
      <c r="B1209" s="1"/>
      <c r="C1209" s="13"/>
      <c r="D1209" s="23"/>
      <c r="E1209" s="23"/>
      <c r="F1209" s="14" t="str">
        <f>LEFT(Table34[[#This Row],[Account Description ]],5)</f>
        <v/>
      </c>
      <c r="G1209" s="1"/>
      <c r="H1209" s="1"/>
      <c r="I1209" s="20"/>
      <c r="J1209" s="1"/>
      <c r="K1209" s="16"/>
      <c r="L1209" s="16"/>
      <c r="M1209" s="17">
        <f>Table34[[#This Row],[Debet]]</f>
        <v>0</v>
      </c>
      <c r="T1209"/>
    </row>
    <row r="1210" spans="1:20" x14ac:dyDescent="0.25">
      <c r="A1210" s="11"/>
      <c r="B1210" s="1"/>
      <c r="C1210" s="13"/>
      <c r="D1210" s="23"/>
      <c r="E1210" s="23"/>
      <c r="F1210" s="14" t="str">
        <f>LEFT(Table34[[#This Row],[Account Description ]],5)</f>
        <v/>
      </c>
      <c r="G1210" s="1"/>
      <c r="H1210" s="1"/>
      <c r="I1210" s="20"/>
      <c r="J1210" s="1"/>
      <c r="K1210" s="16"/>
      <c r="L1210" s="16"/>
      <c r="M1210" s="17">
        <f>Table34[[#This Row],[Debet]]</f>
        <v>0</v>
      </c>
      <c r="T1210"/>
    </row>
    <row r="1211" spans="1:20" x14ac:dyDescent="0.25">
      <c r="A1211" s="11"/>
      <c r="B1211" s="1"/>
      <c r="C1211" s="13"/>
      <c r="D1211" s="23"/>
      <c r="E1211" s="23"/>
      <c r="F1211" s="14" t="str">
        <f>LEFT(Table34[[#This Row],[Account Description ]],5)</f>
        <v/>
      </c>
      <c r="G1211" s="1"/>
      <c r="H1211" s="1"/>
      <c r="I1211" s="20"/>
      <c r="J1211" s="1"/>
      <c r="K1211" s="16"/>
      <c r="L1211" s="16"/>
      <c r="M1211" s="17">
        <f>Table34[[#This Row],[Debet]]</f>
        <v>0</v>
      </c>
      <c r="T1211"/>
    </row>
    <row r="1212" spans="1:20" x14ac:dyDescent="0.25">
      <c r="A1212" s="11"/>
      <c r="B1212" s="1"/>
      <c r="C1212" s="13"/>
      <c r="D1212" s="23"/>
      <c r="E1212" s="23"/>
      <c r="F1212" s="14" t="str">
        <f>LEFT(Table34[[#This Row],[Account Description ]],5)</f>
        <v/>
      </c>
      <c r="G1212" s="1"/>
      <c r="H1212" s="1"/>
      <c r="I1212" s="20"/>
      <c r="J1212" s="1"/>
      <c r="K1212" s="16"/>
      <c r="L1212" s="16"/>
      <c r="M1212" s="17">
        <f>Table34[[#This Row],[Debet]]</f>
        <v>0</v>
      </c>
      <c r="T1212"/>
    </row>
    <row r="1213" spans="1:20" x14ac:dyDescent="0.25">
      <c r="A1213" s="11"/>
      <c r="B1213" s="1"/>
      <c r="C1213" s="13"/>
      <c r="D1213" s="23"/>
      <c r="E1213" s="23"/>
      <c r="F1213" s="14" t="str">
        <f>LEFT(Table34[[#This Row],[Account Description ]],5)</f>
        <v/>
      </c>
      <c r="G1213" s="1"/>
      <c r="H1213" s="1"/>
      <c r="I1213" s="20"/>
      <c r="J1213" s="1"/>
      <c r="K1213" s="16"/>
      <c r="L1213" s="16"/>
      <c r="M1213" s="17">
        <f>Table34[[#This Row],[Debet]]</f>
        <v>0</v>
      </c>
      <c r="T1213"/>
    </row>
    <row r="1214" spans="1:20" x14ac:dyDescent="0.25">
      <c r="A1214" s="11"/>
      <c r="B1214" s="1"/>
      <c r="C1214" s="13"/>
      <c r="D1214" s="23"/>
      <c r="E1214" s="23"/>
      <c r="F1214" s="14" t="str">
        <f>LEFT(Table34[[#This Row],[Account Description ]],5)</f>
        <v/>
      </c>
      <c r="G1214" s="1"/>
      <c r="H1214" s="1"/>
      <c r="I1214" s="20"/>
      <c r="J1214" s="1"/>
      <c r="K1214" s="16"/>
      <c r="L1214" s="16"/>
      <c r="M1214" s="17">
        <f>Table34[[#This Row],[Debet]]</f>
        <v>0</v>
      </c>
      <c r="T1214"/>
    </row>
    <row r="1215" spans="1:20" x14ac:dyDescent="0.25">
      <c r="A1215" s="11"/>
      <c r="B1215" s="1"/>
      <c r="C1215" s="13"/>
      <c r="D1215" s="23"/>
      <c r="E1215" s="23"/>
      <c r="F1215" s="14" t="str">
        <f>LEFT(Table34[[#This Row],[Account Description ]],5)</f>
        <v/>
      </c>
      <c r="G1215" s="1"/>
      <c r="H1215" s="1"/>
      <c r="I1215" s="20"/>
      <c r="J1215" s="1"/>
      <c r="K1215" s="16"/>
      <c r="L1215" s="16"/>
      <c r="M1215" s="17">
        <f>Table34[[#This Row],[Debet]]</f>
        <v>0</v>
      </c>
      <c r="T1215"/>
    </row>
    <row r="1216" spans="1:20" x14ac:dyDescent="0.25">
      <c r="A1216" s="11"/>
      <c r="B1216" s="1"/>
      <c r="C1216" s="13"/>
      <c r="D1216" s="23"/>
      <c r="E1216" s="23"/>
      <c r="F1216" s="14" t="str">
        <f>LEFT(Table34[[#This Row],[Account Description ]],5)</f>
        <v/>
      </c>
      <c r="G1216" s="1"/>
      <c r="H1216" s="1"/>
      <c r="I1216" s="20"/>
      <c r="J1216" s="1"/>
      <c r="K1216" s="16"/>
      <c r="L1216" s="16"/>
      <c r="M1216" s="17">
        <f>Table34[[#This Row],[Debet]]</f>
        <v>0</v>
      </c>
      <c r="T1216"/>
    </row>
    <row r="1217" spans="1:20" x14ac:dyDescent="0.25">
      <c r="A1217" s="11"/>
      <c r="B1217" s="1"/>
      <c r="C1217" s="13"/>
      <c r="D1217" s="23"/>
      <c r="E1217" s="23"/>
      <c r="F1217" s="14" t="str">
        <f>LEFT(Table34[[#This Row],[Account Description ]],5)</f>
        <v/>
      </c>
      <c r="G1217" s="1"/>
      <c r="H1217" s="1"/>
      <c r="I1217" s="20"/>
      <c r="J1217" s="1"/>
      <c r="K1217" s="16"/>
      <c r="L1217" s="16"/>
      <c r="M1217" s="17">
        <f>Table34[[#This Row],[Debet]]</f>
        <v>0</v>
      </c>
      <c r="T1217"/>
    </row>
    <row r="1218" spans="1:20" x14ac:dyDescent="0.25">
      <c r="A1218" s="11"/>
      <c r="B1218" s="1"/>
      <c r="C1218" s="13"/>
      <c r="D1218" s="23"/>
      <c r="E1218" s="23"/>
      <c r="F1218" s="14" t="str">
        <f>LEFT(Table34[[#This Row],[Account Description ]],5)</f>
        <v/>
      </c>
      <c r="G1218" s="1"/>
      <c r="H1218" s="1"/>
      <c r="I1218" s="20"/>
      <c r="J1218" s="1"/>
      <c r="K1218" s="16"/>
      <c r="L1218" s="16"/>
      <c r="M1218" s="17">
        <f>Table34[[#This Row],[Debet]]</f>
        <v>0</v>
      </c>
      <c r="T1218"/>
    </row>
    <row r="1219" spans="1:20" x14ac:dyDescent="0.25">
      <c r="A1219" s="11"/>
      <c r="B1219" s="1"/>
      <c r="C1219" s="13"/>
      <c r="D1219" s="23"/>
      <c r="E1219" s="23"/>
      <c r="F1219" s="14" t="str">
        <f>LEFT(Table34[[#This Row],[Account Description ]],5)</f>
        <v/>
      </c>
      <c r="G1219" s="1"/>
      <c r="H1219" s="1"/>
      <c r="I1219" s="20"/>
      <c r="J1219" s="1"/>
      <c r="K1219" s="16"/>
      <c r="L1219" s="16"/>
      <c r="M1219" s="17">
        <f>Table34[[#This Row],[Debet]]</f>
        <v>0</v>
      </c>
      <c r="T1219"/>
    </row>
    <row r="1220" spans="1:20" x14ac:dyDescent="0.25">
      <c r="A1220" s="11"/>
      <c r="B1220" s="1"/>
      <c r="C1220" s="13"/>
      <c r="D1220" s="23"/>
      <c r="E1220" s="23"/>
      <c r="F1220" s="14" t="str">
        <f>LEFT(Table34[[#This Row],[Account Description ]],5)</f>
        <v/>
      </c>
      <c r="G1220" s="1"/>
      <c r="H1220" s="1"/>
      <c r="I1220" s="20"/>
      <c r="J1220" s="1"/>
      <c r="K1220" s="16"/>
      <c r="L1220" s="16"/>
      <c r="M1220" s="17">
        <f>Table34[[#This Row],[Debet]]</f>
        <v>0</v>
      </c>
      <c r="T1220"/>
    </row>
    <row r="1221" spans="1:20" x14ac:dyDescent="0.25">
      <c r="A1221" s="11"/>
      <c r="B1221" s="1"/>
      <c r="C1221" s="13"/>
      <c r="D1221" s="23"/>
      <c r="E1221" s="23"/>
      <c r="F1221" s="14" t="str">
        <f>LEFT(Table34[[#This Row],[Account Description ]],5)</f>
        <v/>
      </c>
      <c r="G1221" s="1"/>
      <c r="H1221" s="1"/>
      <c r="I1221" s="20"/>
      <c r="J1221" s="1"/>
      <c r="K1221" s="16"/>
      <c r="L1221" s="16"/>
      <c r="M1221" s="17">
        <f>Table34[[#This Row],[Debet]]</f>
        <v>0</v>
      </c>
      <c r="T1221"/>
    </row>
    <row r="1222" spans="1:20" x14ac:dyDescent="0.25">
      <c r="A1222" s="11"/>
      <c r="B1222" s="1"/>
      <c r="C1222" s="13"/>
      <c r="D1222" s="23"/>
      <c r="E1222" s="23"/>
      <c r="F1222" s="14" t="str">
        <f>LEFT(Table34[[#This Row],[Account Description ]],5)</f>
        <v/>
      </c>
      <c r="G1222" s="1"/>
      <c r="H1222" s="1"/>
      <c r="I1222" s="20"/>
      <c r="J1222" s="1"/>
      <c r="K1222" s="16"/>
      <c r="L1222" s="16"/>
      <c r="M1222" s="17">
        <f>Table34[[#This Row],[Debet]]</f>
        <v>0</v>
      </c>
      <c r="T1222"/>
    </row>
    <row r="1223" spans="1:20" x14ac:dyDescent="0.25">
      <c r="A1223" s="11"/>
      <c r="B1223" s="1"/>
      <c r="C1223" s="13"/>
      <c r="D1223" s="23"/>
      <c r="E1223" s="23"/>
      <c r="F1223" s="14" t="str">
        <f>LEFT(Table34[[#This Row],[Account Description ]],5)</f>
        <v/>
      </c>
      <c r="G1223" s="1"/>
      <c r="H1223" s="1"/>
      <c r="I1223" s="20"/>
      <c r="J1223" s="1"/>
      <c r="K1223" s="16"/>
      <c r="L1223" s="16"/>
      <c r="M1223" s="17">
        <f>Table34[[#This Row],[Debet]]</f>
        <v>0</v>
      </c>
      <c r="T1223"/>
    </row>
    <row r="1224" spans="1:20" x14ac:dyDescent="0.25">
      <c r="A1224" s="11"/>
      <c r="B1224" s="1"/>
      <c r="C1224" s="13"/>
      <c r="D1224" s="23"/>
      <c r="E1224" s="23"/>
      <c r="F1224" s="14" t="str">
        <f>LEFT(Table34[[#This Row],[Account Description ]],5)</f>
        <v/>
      </c>
      <c r="G1224" s="1"/>
      <c r="H1224" s="1"/>
      <c r="I1224" s="20"/>
      <c r="J1224" s="1"/>
      <c r="K1224" s="16"/>
      <c r="L1224" s="16"/>
      <c r="M1224" s="17">
        <f>Table34[[#This Row],[Debet]]</f>
        <v>0</v>
      </c>
      <c r="T1224"/>
    </row>
    <row r="1225" spans="1:20" x14ac:dyDescent="0.25">
      <c r="A1225" s="11"/>
      <c r="B1225" s="1"/>
      <c r="C1225" s="13"/>
      <c r="D1225" s="23"/>
      <c r="E1225" s="23"/>
      <c r="F1225" s="14" t="str">
        <f>LEFT(Table34[[#This Row],[Account Description ]],5)</f>
        <v/>
      </c>
      <c r="G1225" s="1"/>
      <c r="H1225" s="1"/>
      <c r="I1225" s="20"/>
      <c r="J1225" s="1"/>
      <c r="K1225" s="16"/>
      <c r="L1225" s="16"/>
      <c r="M1225" s="17">
        <f>Table34[[#This Row],[Debet]]</f>
        <v>0</v>
      </c>
      <c r="T1225"/>
    </row>
    <row r="1226" spans="1:20" x14ac:dyDescent="0.25">
      <c r="A1226" s="11"/>
      <c r="B1226" s="1"/>
      <c r="C1226" s="13"/>
      <c r="D1226" s="23"/>
      <c r="E1226" s="23"/>
      <c r="F1226" s="14" t="str">
        <f>LEFT(Table34[[#This Row],[Account Description ]],5)</f>
        <v/>
      </c>
      <c r="G1226" s="1"/>
      <c r="H1226" s="1"/>
      <c r="I1226" s="20"/>
      <c r="J1226" s="1"/>
      <c r="K1226" s="16"/>
      <c r="L1226" s="16"/>
      <c r="M1226" s="17">
        <f>Table34[[#This Row],[Debet]]</f>
        <v>0</v>
      </c>
      <c r="T1226"/>
    </row>
    <row r="1227" spans="1:20" x14ac:dyDescent="0.25">
      <c r="A1227" s="11"/>
      <c r="B1227" s="1"/>
      <c r="C1227" s="13"/>
      <c r="D1227" s="23"/>
      <c r="E1227" s="23"/>
      <c r="F1227" s="14" t="str">
        <f>LEFT(Table34[[#This Row],[Account Description ]],5)</f>
        <v/>
      </c>
      <c r="G1227" s="1"/>
      <c r="H1227" s="1"/>
      <c r="I1227" s="20"/>
      <c r="J1227" s="1"/>
      <c r="K1227" s="16"/>
      <c r="L1227" s="16"/>
      <c r="M1227" s="17">
        <f>Table34[[#This Row],[Debet]]</f>
        <v>0</v>
      </c>
      <c r="T1227"/>
    </row>
    <row r="1228" spans="1:20" x14ac:dyDescent="0.25">
      <c r="A1228" s="11"/>
      <c r="B1228" s="1"/>
      <c r="C1228" s="13"/>
      <c r="D1228" s="23"/>
      <c r="E1228" s="23"/>
      <c r="F1228" s="14" t="str">
        <f>LEFT(Table34[[#This Row],[Account Description ]],5)</f>
        <v/>
      </c>
      <c r="G1228" s="1"/>
      <c r="H1228" s="1"/>
      <c r="I1228" s="20"/>
      <c r="J1228" s="1"/>
      <c r="K1228" s="16"/>
      <c r="L1228" s="16"/>
      <c r="M1228" s="17">
        <f>Table34[[#This Row],[Debet]]</f>
        <v>0</v>
      </c>
      <c r="T1228"/>
    </row>
    <row r="1229" spans="1:20" x14ac:dyDescent="0.25">
      <c r="A1229" s="11"/>
      <c r="B1229" s="1"/>
      <c r="C1229" s="13"/>
      <c r="D1229" s="23"/>
      <c r="E1229" s="23"/>
      <c r="F1229" s="14" t="str">
        <f>LEFT(Table34[[#This Row],[Account Description ]],5)</f>
        <v/>
      </c>
      <c r="G1229" s="1"/>
      <c r="H1229" s="1"/>
      <c r="I1229" s="20"/>
      <c r="J1229" s="1"/>
      <c r="K1229" s="16"/>
      <c r="L1229" s="16"/>
      <c r="M1229" s="17">
        <f>Table34[[#This Row],[Debet]]</f>
        <v>0</v>
      </c>
      <c r="T1229"/>
    </row>
    <row r="1230" spans="1:20" x14ac:dyDescent="0.25">
      <c r="A1230" s="11"/>
      <c r="B1230" s="1"/>
      <c r="C1230" s="13"/>
      <c r="D1230" s="23"/>
      <c r="E1230" s="23"/>
      <c r="F1230" s="14" t="str">
        <f>LEFT(Table34[[#This Row],[Account Description ]],5)</f>
        <v/>
      </c>
      <c r="G1230" s="1"/>
      <c r="H1230" s="1"/>
      <c r="I1230" s="20"/>
      <c r="J1230" s="1"/>
      <c r="K1230" s="16"/>
      <c r="L1230" s="16"/>
      <c r="M1230" s="17">
        <f>Table34[[#This Row],[Debet]]</f>
        <v>0</v>
      </c>
      <c r="T1230"/>
    </row>
    <row r="1231" spans="1:20" x14ac:dyDescent="0.25">
      <c r="A1231" s="11"/>
      <c r="B1231" s="1"/>
      <c r="C1231" s="13"/>
      <c r="D1231" s="23"/>
      <c r="E1231" s="23"/>
      <c r="F1231" s="14" t="str">
        <f>LEFT(Table34[[#This Row],[Account Description ]],5)</f>
        <v/>
      </c>
      <c r="G1231" s="1"/>
      <c r="H1231" s="1"/>
      <c r="I1231" s="20"/>
      <c r="J1231" s="1"/>
      <c r="K1231" s="16"/>
      <c r="L1231" s="16"/>
      <c r="M1231" s="17">
        <f>Table34[[#This Row],[Debet]]</f>
        <v>0</v>
      </c>
      <c r="T1231"/>
    </row>
    <row r="1232" spans="1:20" x14ac:dyDescent="0.25">
      <c r="A1232" s="11"/>
      <c r="B1232" s="1"/>
      <c r="C1232" s="13"/>
      <c r="D1232" s="23"/>
      <c r="E1232" s="23"/>
      <c r="F1232" s="14" t="str">
        <f>LEFT(Table34[[#This Row],[Account Description ]],5)</f>
        <v/>
      </c>
      <c r="G1232" s="1"/>
      <c r="H1232" s="1"/>
      <c r="I1232" s="20"/>
      <c r="J1232" s="1"/>
      <c r="K1232" s="16"/>
      <c r="L1232" s="16"/>
      <c r="M1232" s="17">
        <f>Table34[[#This Row],[Debet]]</f>
        <v>0</v>
      </c>
      <c r="T1232"/>
    </row>
    <row r="1233" spans="1:20" x14ac:dyDescent="0.25">
      <c r="A1233" s="11"/>
      <c r="B1233" s="1"/>
      <c r="C1233" s="13"/>
      <c r="D1233" s="23"/>
      <c r="E1233" s="23"/>
      <c r="F1233" s="14" t="str">
        <f>LEFT(Table34[[#This Row],[Account Description ]],5)</f>
        <v/>
      </c>
      <c r="G1233" s="1"/>
      <c r="H1233" s="1"/>
      <c r="I1233" s="20"/>
      <c r="J1233" s="1"/>
      <c r="K1233" s="16"/>
      <c r="L1233" s="16"/>
      <c r="M1233" s="17">
        <f>Table34[[#This Row],[Debet]]</f>
        <v>0</v>
      </c>
      <c r="T1233"/>
    </row>
    <row r="1234" spans="1:20" x14ac:dyDescent="0.25">
      <c r="A1234" s="11"/>
      <c r="B1234" s="1"/>
      <c r="C1234" s="13"/>
      <c r="D1234" s="23"/>
      <c r="E1234" s="23"/>
      <c r="F1234" s="14" t="str">
        <f>LEFT(Table34[[#This Row],[Account Description ]],5)</f>
        <v/>
      </c>
      <c r="G1234" s="1"/>
      <c r="H1234" s="1"/>
      <c r="I1234" s="20"/>
      <c r="J1234" s="1"/>
      <c r="K1234" s="16"/>
      <c r="L1234" s="16"/>
      <c r="M1234" s="17">
        <f>Table34[[#This Row],[Debet]]</f>
        <v>0</v>
      </c>
      <c r="T1234"/>
    </row>
    <row r="1235" spans="1:20" x14ac:dyDescent="0.25">
      <c r="A1235" s="11"/>
      <c r="B1235" s="1"/>
      <c r="C1235" s="13"/>
      <c r="D1235" s="23"/>
      <c r="E1235" s="23"/>
      <c r="F1235" s="14" t="str">
        <f>LEFT(Table34[[#This Row],[Account Description ]],5)</f>
        <v/>
      </c>
      <c r="G1235" s="1"/>
      <c r="H1235" s="1"/>
      <c r="I1235" s="20"/>
      <c r="J1235" s="1"/>
      <c r="K1235" s="16"/>
      <c r="L1235" s="16"/>
      <c r="M1235" s="17">
        <f>Table34[[#This Row],[Debet]]</f>
        <v>0</v>
      </c>
      <c r="T1235"/>
    </row>
    <row r="1236" spans="1:20" x14ac:dyDescent="0.25">
      <c r="A1236" s="11"/>
      <c r="B1236" s="1"/>
      <c r="C1236" s="13"/>
      <c r="D1236" s="23"/>
      <c r="E1236" s="23"/>
      <c r="F1236" s="14" t="str">
        <f>LEFT(Table34[[#This Row],[Account Description ]],5)</f>
        <v/>
      </c>
      <c r="G1236" s="1"/>
      <c r="H1236" s="1"/>
      <c r="I1236" s="20"/>
      <c r="J1236" s="1"/>
      <c r="K1236" s="16"/>
      <c r="L1236" s="16"/>
      <c r="M1236" s="17">
        <f>Table34[[#This Row],[Debet]]</f>
        <v>0</v>
      </c>
      <c r="T1236"/>
    </row>
    <row r="1237" spans="1:20" x14ac:dyDescent="0.25">
      <c r="A1237" s="11"/>
      <c r="B1237" s="1"/>
      <c r="C1237" s="13"/>
      <c r="D1237" s="23"/>
      <c r="E1237" s="23"/>
      <c r="F1237" s="14" t="str">
        <f>LEFT(Table34[[#This Row],[Account Description ]],5)</f>
        <v/>
      </c>
      <c r="G1237" s="1"/>
      <c r="H1237" s="1"/>
      <c r="I1237" s="20"/>
      <c r="J1237" s="1"/>
      <c r="K1237" s="16"/>
      <c r="L1237" s="16"/>
      <c r="M1237" s="17">
        <f>Table34[[#This Row],[Debet]]</f>
        <v>0</v>
      </c>
      <c r="T1237"/>
    </row>
    <row r="1238" spans="1:20" x14ac:dyDescent="0.25">
      <c r="A1238" s="11"/>
      <c r="B1238" s="1"/>
      <c r="C1238" s="13"/>
      <c r="D1238" s="23"/>
      <c r="E1238" s="23"/>
      <c r="F1238" s="14" t="str">
        <f>LEFT(Table34[[#This Row],[Account Description ]],5)</f>
        <v/>
      </c>
      <c r="G1238" s="1"/>
      <c r="H1238" s="1"/>
      <c r="I1238" s="20"/>
      <c r="J1238" s="1"/>
      <c r="K1238" s="16"/>
      <c r="L1238" s="16"/>
      <c r="M1238" s="17">
        <f>Table34[[#This Row],[Debet]]</f>
        <v>0</v>
      </c>
      <c r="T1238"/>
    </row>
    <row r="1239" spans="1:20" x14ac:dyDescent="0.25">
      <c r="A1239" s="11"/>
      <c r="B1239" s="1"/>
      <c r="C1239" s="13"/>
      <c r="D1239" s="23"/>
      <c r="E1239" s="23"/>
      <c r="F1239" s="14" t="str">
        <f>LEFT(Table34[[#This Row],[Account Description ]],5)</f>
        <v/>
      </c>
      <c r="G1239" s="1"/>
      <c r="H1239" s="1"/>
      <c r="I1239" s="20"/>
      <c r="J1239" s="1"/>
      <c r="K1239" s="16"/>
      <c r="L1239" s="16"/>
      <c r="M1239" s="17">
        <f>Table34[[#This Row],[Debet]]</f>
        <v>0</v>
      </c>
      <c r="T1239"/>
    </row>
    <row r="1240" spans="1:20" x14ac:dyDescent="0.25">
      <c r="A1240" s="11"/>
      <c r="B1240" s="1"/>
      <c r="C1240" s="13"/>
      <c r="D1240" s="23"/>
      <c r="E1240" s="23"/>
      <c r="F1240" s="14" t="str">
        <f>LEFT(Table34[[#This Row],[Account Description ]],5)</f>
        <v/>
      </c>
      <c r="G1240" s="1"/>
      <c r="H1240" s="1"/>
      <c r="I1240" s="20"/>
      <c r="J1240" s="1"/>
      <c r="K1240" s="16"/>
      <c r="L1240" s="16"/>
      <c r="M1240" s="17">
        <f>Table34[[#This Row],[Debet]]</f>
        <v>0</v>
      </c>
      <c r="T1240"/>
    </row>
    <row r="1241" spans="1:20" x14ac:dyDescent="0.25">
      <c r="A1241" s="11"/>
      <c r="B1241" s="1"/>
      <c r="C1241" s="13"/>
      <c r="D1241" s="23"/>
      <c r="E1241" s="23"/>
      <c r="F1241" s="14" t="str">
        <f>LEFT(Table34[[#This Row],[Account Description ]],5)</f>
        <v/>
      </c>
      <c r="G1241" s="1"/>
      <c r="H1241" s="1"/>
      <c r="I1241" s="20"/>
      <c r="J1241" s="1"/>
      <c r="K1241" s="16"/>
      <c r="L1241" s="16"/>
      <c r="M1241" s="17">
        <f>Table34[[#This Row],[Debet]]</f>
        <v>0</v>
      </c>
      <c r="T1241"/>
    </row>
    <row r="1242" spans="1:20" x14ac:dyDescent="0.25">
      <c r="A1242" s="11"/>
      <c r="B1242" s="1"/>
      <c r="C1242" s="13"/>
      <c r="D1242" s="23"/>
      <c r="E1242" s="23"/>
      <c r="F1242" s="14" t="str">
        <f>LEFT(Table34[[#This Row],[Account Description ]],5)</f>
        <v/>
      </c>
      <c r="G1242" s="1"/>
      <c r="H1242" s="1"/>
      <c r="I1242" s="20"/>
      <c r="J1242" s="1"/>
      <c r="K1242" s="16"/>
      <c r="L1242" s="16"/>
      <c r="M1242" s="17">
        <f>Table34[[#This Row],[Debet]]</f>
        <v>0</v>
      </c>
      <c r="T1242"/>
    </row>
    <row r="1243" spans="1:20" x14ac:dyDescent="0.25">
      <c r="A1243" s="11"/>
      <c r="B1243" s="1"/>
      <c r="C1243" s="13"/>
      <c r="D1243" s="23"/>
      <c r="E1243" s="23"/>
      <c r="F1243" s="14" t="str">
        <f>LEFT(Table34[[#This Row],[Account Description ]],5)</f>
        <v/>
      </c>
      <c r="G1243" s="1"/>
      <c r="H1243" s="1"/>
      <c r="I1243" s="20"/>
      <c r="J1243" s="1"/>
      <c r="K1243" s="16"/>
      <c r="L1243" s="16"/>
      <c r="M1243" s="17">
        <f>Table34[[#This Row],[Debet]]</f>
        <v>0</v>
      </c>
      <c r="T1243"/>
    </row>
    <row r="1244" spans="1:20" x14ac:dyDescent="0.25">
      <c r="A1244" s="11"/>
      <c r="B1244" s="1"/>
      <c r="C1244" s="13"/>
      <c r="D1244" s="23"/>
      <c r="E1244" s="23"/>
      <c r="F1244" s="14" t="str">
        <f>LEFT(Table34[[#This Row],[Account Description ]],5)</f>
        <v/>
      </c>
      <c r="G1244" s="1"/>
      <c r="H1244" s="1"/>
      <c r="I1244" s="20"/>
      <c r="J1244" s="1"/>
      <c r="K1244" s="16"/>
      <c r="L1244" s="16"/>
      <c r="M1244" s="17">
        <f>Table34[[#This Row],[Debet]]</f>
        <v>0</v>
      </c>
      <c r="T1244"/>
    </row>
    <row r="1245" spans="1:20" x14ac:dyDescent="0.25">
      <c r="A1245" s="11"/>
      <c r="B1245" s="1"/>
      <c r="C1245" s="13"/>
      <c r="D1245" s="23"/>
      <c r="E1245" s="23"/>
      <c r="F1245" s="14" t="str">
        <f>LEFT(Table34[[#This Row],[Account Description ]],5)</f>
        <v/>
      </c>
      <c r="G1245" s="1"/>
      <c r="H1245" s="1"/>
      <c r="I1245" s="20"/>
      <c r="J1245" s="1"/>
      <c r="K1245" s="16"/>
      <c r="L1245" s="16"/>
      <c r="M1245" s="17">
        <f>Table34[[#This Row],[Debet]]</f>
        <v>0</v>
      </c>
      <c r="T1245"/>
    </row>
    <row r="1246" spans="1:20" x14ac:dyDescent="0.25">
      <c r="A1246" s="11"/>
      <c r="B1246" s="1"/>
      <c r="C1246" s="13"/>
      <c r="D1246" s="23"/>
      <c r="E1246" s="23"/>
      <c r="F1246" s="14" t="str">
        <f>LEFT(Table34[[#This Row],[Account Description ]],5)</f>
        <v/>
      </c>
      <c r="G1246" s="1"/>
      <c r="H1246" s="1"/>
      <c r="I1246" s="20"/>
      <c r="J1246" s="1"/>
      <c r="K1246" s="16"/>
      <c r="L1246" s="16"/>
      <c r="M1246" s="17">
        <f>Table34[[#This Row],[Debet]]</f>
        <v>0</v>
      </c>
      <c r="T1246"/>
    </row>
    <row r="1247" spans="1:20" x14ac:dyDescent="0.25">
      <c r="A1247" s="11"/>
      <c r="B1247" s="1"/>
      <c r="C1247" s="13"/>
      <c r="D1247" s="23"/>
      <c r="E1247" s="23"/>
      <c r="F1247" s="14" t="str">
        <f>LEFT(Table34[[#This Row],[Account Description ]],5)</f>
        <v/>
      </c>
      <c r="G1247" s="1"/>
      <c r="H1247" s="1"/>
      <c r="I1247" s="20"/>
      <c r="J1247" s="1"/>
      <c r="K1247" s="16"/>
      <c r="L1247" s="16"/>
      <c r="M1247" s="17">
        <f>Table34[[#This Row],[Debet]]</f>
        <v>0</v>
      </c>
      <c r="T1247"/>
    </row>
    <row r="1248" spans="1:20" x14ac:dyDescent="0.25">
      <c r="A1248" s="11"/>
      <c r="B1248" s="1"/>
      <c r="C1248" s="13"/>
      <c r="D1248" s="23"/>
      <c r="E1248" s="23"/>
      <c r="F1248" s="14" t="str">
        <f>LEFT(Table34[[#This Row],[Account Description ]],5)</f>
        <v/>
      </c>
      <c r="G1248" s="1"/>
      <c r="H1248" s="1"/>
      <c r="I1248" s="20"/>
      <c r="J1248" s="1"/>
      <c r="K1248" s="16"/>
      <c r="L1248" s="16"/>
      <c r="M1248" s="17">
        <f>Table34[[#This Row],[Debet]]</f>
        <v>0</v>
      </c>
      <c r="T1248"/>
    </row>
    <row r="1249" spans="1:20" x14ac:dyDescent="0.25">
      <c r="A1249" s="11"/>
      <c r="B1249" s="1"/>
      <c r="C1249" s="13"/>
      <c r="D1249" s="23"/>
      <c r="E1249" s="23"/>
      <c r="F1249" s="14" t="str">
        <f>LEFT(Table34[[#This Row],[Account Description ]],5)</f>
        <v/>
      </c>
      <c r="G1249" s="1"/>
      <c r="H1249" s="1"/>
      <c r="I1249" s="20"/>
      <c r="J1249" s="1"/>
      <c r="K1249" s="16"/>
      <c r="L1249" s="16"/>
      <c r="M1249" s="17">
        <f>Table34[[#This Row],[Debet]]</f>
        <v>0</v>
      </c>
      <c r="T1249"/>
    </row>
    <row r="1250" spans="1:20" x14ac:dyDescent="0.25">
      <c r="A1250" s="11"/>
      <c r="B1250" s="1"/>
      <c r="C1250" s="13"/>
      <c r="D1250" s="23"/>
      <c r="E1250" s="23"/>
      <c r="F1250" s="14" t="str">
        <f>LEFT(Table34[[#This Row],[Account Description ]],5)</f>
        <v/>
      </c>
      <c r="G1250" s="1"/>
      <c r="H1250" s="1"/>
      <c r="I1250" s="20"/>
      <c r="J1250" s="1"/>
      <c r="K1250" s="16"/>
      <c r="L1250" s="16"/>
      <c r="M1250" s="17">
        <f>Table34[[#This Row],[Debet]]</f>
        <v>0</v>
      </c>
      <c r="T1250"/>
    </row>
    <row r="1251" spans="1:20" x14ac:dyDescent="0.25">
      <c r="A1251" s="11"/>
      <c r="B1251" s="1"/>
      <c r="C1251" s="13"/>
      <c r="D1251" s="23"/>
      <c r="E1251" s="23"/>
      <c r="F1251" s="14" t="str">
        <f>LEFT(Table34[[#This Row],[Account Description ]],5)</f>
        <v/>
      </c>
      <c r="G1251" s="1"/>
      <c r="H1251" s="1"/>
      <c r="I1251" s="20"/>
      <c r="J1251" s="1"/>
      <c r="K1251" s="16"/>
      <c r="L1251" s="16"/>
      <c r="M1251" s="17">
        <f>Table34[[#This Row],[Debet]]</f>
        <v>0</v>
      </c>
      <c r="T1251"/>
    </row>
    <row r="1252" spans="1:20" x14ac:dyDescent="0.25">
      <c r="A1252" s="11"/>
      <c r="B1252" s="1"/>
      <c r="C1252" s="13"/>
      <c r="D1252" s="23"/>
      <c r="E1252" s="23"/>
      <c r="F1252" s="14" t="str">
        <f>LEFT(Table34[[#This Row],[Account Description ]],5)</f>
        <v/>
      </c>
      <c r="G1252" s="1"/>
      <c r="H1252" s="1"/>
      <c r="I1252" s="20"/>
      <c r="J1252" s="1"/>
      <c r="K1252" s="16"/>
      <c r="L1252" s="16"/>
      <c r="M1252" s="17">
        <f>Table34[[#This Row],[Debet]]</f>
        <v>0</v>
      </c>
      <c r="T1252"/>
    </row>
    <row r="1253" spans="1:20" x14ac:dyDescent="0.25">
      <c r="A1253" s="11"/>
      <c r="B1253" s="1"/>
      <c r="C1253" s="13"/>
      <c r="D1253" s="23"/>
      <c r="E1253" s="23"/>
      <c r="F1253" s="14" t="str">
        <f>LEFT(Table34[[#This Row],[Account Description ]],5)</f>
        <v/>
      </c>
      <c r="G1253" s="1"/>
      <c r="H1253" s="1"/>
      <c r="I1253" s="20"/>
      <c r="J1253" s="1"/>
      <c r="K1253" s="16"/>
      <c r="L1253" s="16"/>
      <c r="M1253" s="17">
        <f>Table34[[#This Row],[Debet]]</f>
        <v>0</v>
      </c>
      <c r="T1253"/>
    </row>
    <row r="1254" spans="1:20" x14ac:dyDescent="0.25">
      <c r="A1254" s="11"/>
      <c r="B1254" s="1"/>
      <c r="C1254" s="13"/>
      <c r="D1254" s="23"/>
      <c r="E1254" s="23"/>
      <c r="F1254" s="14" t="str">
        <f>LEFT(Table34[[#This Row],[Account Description ]],5)</f>
        <v/>
      </c>
      <c r="G1254" s="1"/>
      <c r="H1254" s="1"/>
      <c r="I1254" s="20"/>
      <c r="J1254" s="1"/>
      <c r="K1254" s="16"/>
      <c r="L1254" s="16"/>
      <c r="M1254" s="17">
        <f>Table34[[#This Row],[Debet]]</f>
        <v>0</v>
      </c>
      <c r="T1254"/>
    </row>
    <row r="1255" spans="1:20" x14ac:dyDescent="0.25">
      <c r="A1255" s="11"/>
      <c r="B1255" s="1"/>
      <c r="C1255" s="13"/>
      <c r="D1255" s="23"/>
      <c r="E1255" s="23"/>
      <c r="F1255" s="14" t="str">
        <f>LEFT(Table34[[#This Row],[Account Description ]],5)</f>
        <v/>
      </c>
      <c r="G1255" s="1"/>
      <c r="H1255" s="1"/>
      <c r="I1255" s="20"/>
      <c r="J1255" s="1"/>
      <c r="K1255" s="16"/>
      <c r="L1255" s="16"/>
      <c r="M1255" s="17">
        <f>Table34[[#This Row],[Debet]]</f>
        <v>0</v>
      </c>
      <c r="T1255"/>
    </row>
    <row r="1256" spans="1:20" x14ac:dyDescent="0.25">
      <c r="A1256" s="11"/>
      <c r="B1256" s="1"/>
      <c r="C1256" s="13"/>
      <c r="D1256" s="23"/>
      <c r="E1256" s="23"/>
      <c r="F1256" s="14" t="str">
        <f>LEFT(Table34[[#This Row],[Account Description ]],5)</f>
        <v/>
      </c>
      <c r="G1256" s="1"/>
      <c r="H1256" s="1"/>
      <c r="I1256" s="20"/>
      <c r="J1256" s="1"/>
      <c r="K1256" s="16"/>
      <c r="L1256" s="16"/>
      <c r="M1256" s="17">
        <f>Table34[[#This Row],[Debet]]</f>
        <v>0</v>
      </c>
      <c r="T1256"/>
    </row>
    <row r="1257" spans="1:20" x14ac:dyDescent="0.25">
      <c r="A1257" s="11"/>
      <c r="B1257" s="1"/>
      <c r="C1257" s="13"/>
      <c r="D1257" s="23"/>
      <c r="E1257" s="23"/>
      <c r="F1257" s="14" t="str">
        <f>LEFT(Table34[[#This Row],[Account Description ]],5)</f>
        <v/>
      </c>
      <c r="G1257" s="1"/>
      <c r="H1257" s="1"/>
      <c r="I1257" s="20"/>
      <c r="J1257" s="1"/>
      <c r="K1257" s="16"/>
      <c r="L1257" s="16"/>
      <c r="M1257" s="17">
        <f>Table34[[#This Row],[Debet]]</f>
        <v>0</v>
      </c>
      <c r="T1257"/>
    </row>
    <row r="1258" spans="1:20" x14ac:dyDescent="0.25">
      <c r="A1258" s="11"/>
      <c r="B1258" s="1"/>
      <c r="C1258" s="13"/>
      <c r="D1258" s="23"/>
      <c r="E1258" s="23"/>
      <c r="F1258" s="14" t="str">
        <f>LEFT(Table34[[#This Row],[Account Description ]],5)</f>
        <v/>
      </c>
      <c r="G1258" s="1"/>
      <c r="H1258" s="1"/>
      <c r="I1258" s="20"/>
      <c r="J1258" s="1"/>
      <c r="K1258" s="16"/>
      <c r="L1258" s="16"/>
      <c r="M1258" s="17">
        <f>Table34[[#This Row],[Debet]]</f>
        <v>0</v>
      </c>
      <c r="T1258"/>
    </row>
    <row r="1259" spans="1:20" x14ac:dyDescent="0.25">
      <c r="A1259" s="11"/>
      <c r="B1259" s="1"/>
      <c r="C1259" s="13"/>
      <c r="D1259" s="23"/>
      <c r="E1259" s="23"/>
      <c r="F1259" s="14" t="str">
        <f>LEFT(Table34[[#This Row],[Account Description ]],5)</f>
        <v/>
      </c>
      <c r="G1259" s="1"/>
      <c r="H1259" s="1"/>
      <c r="I1259" s="20"/>
      <c r="J1259" s="1"/>
      <c r="K1259" s="16"/>
      <c r="L1259" s="16"/>
      <c r="M1259" s="17">
        <f>Table34[[#This Row],[Debet]]</f>
        <v>0</v>
      </c>
      <c r="T1259"/>
    </row>
    <row r="1260" spans="1:20" x14ac:dyDescent="0.25">
      <c r="A1260" s="11"/>
      <c r="B1260" s="1"/>
      <c r="C1260" s="13"/>
      <c r="D1260" s="23"/>
      <c r="E1260" s="23"/>
      <c r="F1260" s="14" t="str">
        <f>LEFT(Table34[[#This Row],[Account Description ]],5)</f>
        <v/>
      </c>
      <c r="G1260" s="1"/>
      <c r="H1260" s="1"/>
      <c r="I1260" s="20"/>
      <c r="J1260" s="1"/>
      <c r="K1260" s="16"/>
      <c r="L1260" s="16"/>
      <c r="M1260" s="17">
        <f>Table34[[#This Row],[Debet]]</f>
        <v>0</v>
      </c>
      <c r="T1260"/>
    </row>
    <row r="1261" spans="1:20" x14ac:dyDescent="0.25">
      <c r="A1261" s="11"/>
      <c r="B1261" s="1"/>
      <c r="C1261" s="13"/>
      <c r="D1261" s="23"/>
      <c r="E1261" s="23"/>
      <c r="F1261" s="14" t="str">
        <f>LEFT(Table34[[#This Row],[Account Description ]],5)</f>
        <v/>
      </c>
      <c r="G1261" s="1"/>
      <c r="H1261" s="1"/>
      <c r="I1261" s="20"/>
      <c r="J1261" s="1"/>
      <c r="K1261" s="16"/>
      <c r="L1261" s="16"/>
      <c r="M1261" s="17">
        <f>Table34[[#This Row],[Debet]]</f>
        <v>0</v>
      </c>
      <c r="T1261"/>
    </row>
    <row r="1262" spans="1:20" x14ac:dyDescent="0.25">
      <c r="A1262" s="11"/>
      <c r="B1262" s="1"/>
      <c r="C1262" s="13"/>
      <c r="D1262" s="23"/>
      <c r="E1262" s="23"/>
      <c r="F1262" s="14" t="str">
        <f>LEFT(Table34[[#This Row],[Account Description ]],5)</f>
        <v/>
      </c>
      <c r="G1262" s="1"/>
      <c r="H1262" s="1"/>
      <c r="I1262" s="20"/>
      <c r="J1262" s="1"/>
      <c r="K1262" s="16"/>
      <c r="L1262" s="16"/>
      <c r="M1262" s="17">
        <f>Table34[[#This Row],[Debet]]</f>
        <v>0</v>
      </c>
      <c r="T1262"/>
    </row>
    <row r="1263" spans="1:20" x14ac:dyDescent="0.25">
      <c r="A1263" s="11"/>
      <c r="B1263" s="1"/>
      <c r="C1263" s="13"/>
      <c r="D1263" s="23"/>
      <c r="E1263" s="23"/>
      <c r="F1263" s="14" t="str">
        <f>LEFT(Table34[[#This Row],[Account Description ]],5)</f>
        <v/>
      </c>
      <c r="G1263" s="1"/>
      <c r="H1263" s="1"/>
      <c r="I1263" s="20"/>
      <c r="J1263" s="1"/>
      <c r="K1263" s="16"/>
      <c r="L1263" s="16"/>
      <c r="M1263" s="17">
        <f>Table34[[#This Row],[Debet]]</f>
        <v>0</v>
      </c>
      <c r="T1263"/>
    </row>
    <row r="1264" spans="1:20" x14ac:dyDescent="0.25">
      <c r="A1264" s="11"/>
      <c r="B1264" s="1"/>
      <c r="C1264" s="13"/>
      <c r="D1264" s="23"/>
      <c r="E1264" s="23"/>
      <c r="F1264" s="14" t="str">
        <f>LEFT(Table34[[#This Row],[Account Description ]],5)</f>
        <v/>
      </c>
      <c r="G1264" s="1"/>
      <c r="H1264" s="1"/>
      <c r="I1264" s="20"/>
      <c r="J1264" s="1"/>
      <c r="K1264" s="16"/>
      <c r="L1264" s="16"/>
      <c r="M1264" s="17">
        <f>Table34[[#This Row],[Debet]]</f>
        <v>0</v>
      </c>
      <c r="T1264"/>
    </row>
    <row r="1265" spans="1:20" x14ac:dyDescent="0.25">
      <c r="A1265" s="11"/>
      <c r="B1265" s="1"/>
      <c r="C1265" s="13"/>
      <c r="D1265" s="23"/>
      <c r="E1265" s="23"/>
      <c r="F1265" s="14" t="str">
        <f>LEFT(Table34[[#This Row],[Account Description ]],5)</f>
        <v/>
      </c>
      <c r="G1265" s="1"/>
      <c r="H1265" s="1"/>
      <c r="I1265" s="20"/>
      <c r="J1265" s="1"/>
      <c r="K1265" s="16"/>
      <c r="L1265" s="16"/>
      <c r="M1265" s="17">
        <f>Table34[[#This Row],[Debet]]</f>
        <v>0</v>
      </c>
      <c r="T1265"/>
    </row>
    <row r="1266" spans="1:20" x14ac:dyDescent="0.25">
      <c r="A1266" s="11"/>
      <c r="B1266" s="1"/>
      <c r="C1266" s="13"/>
      <c r="D1266" s="23"/>
      <c r="E1266" s="23"/>
      <c r="F1266" s="14" t="str">
        <f>LEFT(Table34[[#This Row],[Account Description ]],5)</f>
        <v/>
      </c>
      <c r="G1266" s="1"/>
      <c r="H1266" s="1"/>
      <c r="I1266" s="20"/>
      <c r="J1266" s="1"/>
      <c r="K1266" s="16"/>
      <c r="L1266" s="16"/>
      <c r="M1266" s="17">
        <f>Table34[[#This Row],[Debet]]</f>
        <v>0</v>
      </c>
      <c r="T1266"/>
    </row>
    <row r="1267" spans="1:20" x14ac:dyDescent="0.25">
      <c r="A1267" s="11"/>
      <c r="B1267" s="1"/>
      <c r="C1267" s="13"/>
      <c r="D1267" s="23"/>
      <c r="E1267" s="23"/>
      <c r="F1267" s="14" t="str">
        <f>LEFT(Table34[[#This Row],[Account Description ]],5)</f>
        <v/>
      </c>
      <c r="G1267" s="1"/>
      <c r="H1267" s="1"/>
      <c r="I1267" s="20"/>
      <c r="J1267" s="1"/>
      <c r="K1267" s="16"/>
      <c r="L1267" s="16"/>
      <c r="M1267" s="17">
        <f>Table34[[#This Row],[Debet]]</f>
        <v>0</v>
      </c>
      <c r="T1267"/>
    </row>
    <row r="1268" spans="1:20" x14ac:dyDescent="0.25">
      <c r="A1268" s="11"/>
      <c r="B1268" s="1"/>
      <c r="C1268" s="13"/>
      <c r="D1268" s="23"/>
      <c r="E1268" s="23"/>
      <c r="F1268" s="14" t="str">
        <f>LEFT(Table34[[#This Row],[Account Description ]],5)</f>
        <v/>
      </c>
      <c r="G1268" s="1"/>
      <c r="H1268" s="1"/>
      <c r="I1268" s="20"/>
      <c r="J1268" s="1"/>
      <c r="K1268" s="16"/>
      <c r="L1268" s="16"/>
      <c r="M1268" s="17">
        <f>Table34[[#This Row],[Debet]]</f>
        <v>0</v>
      </c>
      <c r="T1268"/>
    </row>
    <row r="1269" spans="1:20" x14ac:dyDescent="0.25">
      <c r="A1269" s="11"/>
      <c r="B1269" s="1"/>
      <c r="C1269" s="13"/>
      <c r="D1269" s="23"/>
      <c r="E1269" s="23"/>
      <c r="F1269" s="14" t="str">
        <f>LEFT(Table34[[#This Row],[Account Description ]],5)</f>
        <v/>
      </c>
      <c r="G1269" s="1"/>
      <c r="H1269" s="1"/>
      <c r="I1269" s="20"/>
      <c r="J1269" s="1"/>
      <c r="K1269" s="16"/>
      <c r="L1269" s="16"/>
      <c r="M1269" s="17">
        <f>Table34[[#This Row],[Debet]]</f>
        <v>0</v>
      </c>
      <c r="T1269"/>
    </row>
    <row r="1270" spans="1:20" x14ac:dyDescent="0.25">
      <c r="A1270" s="11"/>
      <c r="B1270" s="1"/>
      <c r="C1270" s="13"/>
      <c r="D1270" s="23"/>
      <c r="E1270" s="23"/>
      <c r="F1270" s="14" t="str">
        <f>LEFT(Table34[[#This Row],[Account Description ]],5)</f>
        <v/>
      </c>
      <c r="G1270" s="1"/>
      <c r="H1270" s="1"/>
      <c r="I1270" s="20"/>
      <c r="J1270" s="1"/>
      <c r="K1270" s="16"/>
      <c r="L1270" s="16"/>
      <c r="M1270" s="17">
        <f>Table34[[#This Row],[Debet]]</f>
        <v>0</v>
      </c>
      <c r="T1270"/>
    </row>
    <row r="1271" spans="1:20" x14ac:dyDescent="0.25">
      <c r="A1271" s="11"/>
      <c r="B1271" s="1"/>
      <c r="C1271" s="13"/>
      <c r="D1271" s="23"/>
      <c r="E1271" s="23"/>
      <c r="F1271" s="14" t="str">
        <f>LEFT(Table34[[#This Row],[Account Description ]],5)</f>
        <v/>
      </c>
      <c r="G1271" s="1"/>
      <c r="H1271" s="1"/>
      <c r="I1271" s="20"/>
      <c r="J1271" s="1"/>
      <c r="K1271" s="16"/>
      <c r="L1271" s="16"/>
      <c r="M1271" s="17">
        <f>Table34[[#This Row],[Debet]]</f>
        <v>0</v>
      </c>
      <c r="T1271"/>
    </row>
    <row r="1272" spans="1:20" x14ac:dyDescent="0.25">
      <c r="A1272" s="11"/>
      <c r="B1272" s="1"/>
      <c r="C1272" s="13"/>
      <c r="D1272" s="23"/>
      <c r="E1272" s="23"/>
      <c r="F1272" s="14" t="str">
        <f>LEFT(Table34[[#This Row],[Account Description ]],5)</f>
        <v/>
      </c>
      <c r="G1272" s="1"/>
      <c r="H1272" s="1"/>
      <c r="I1272" s="20"/>
      <c r="J1272" s="1"/>
      <c r="K1272" s="16"/>
      <c r="L1272" s="16"/>
      <c r="M1272" s="17">
        <f>Table34[[#This Row],[Debet]]</f>
        <v>0</v>
      </c>
      <c r="T1272"/>
    </row>
    <row r="1273" spans="1:20" x14ac:dyDescent="0.25">
      <c r="A1273" s="11"/>
      <c r="B1273" s="1"/>
      <c r="C1273" s="13"/>
      <c r="D1273" s="23"/>
      <c r="E1273" s="23"/>
      <c r="F1273" s="14" t="str">
        <f>LEFT(Table34[[#This Row],[Account Description ]],5)</f>
        <v/>
      </c>
      <c r="G1273" s="1"/>
      <c r="H1273" s="1"/>
      <c r="I1273" s="20"/>
      <c r="J1273" s="1"/>
      <c r="K1273" s="16"/>
      <c r="L1273" s="16"/>
      <c r="M1273" s="17">
        <f>Table34[[#This Row],[Debet]]</f>
        <v>0</v>
      </c>
      <c r="T1273"/>
    </row>
    <row r="1274" spans="1:20" x14ac:dyDescent="0.25">
      <c r="A1274" s="11"/>
      <c r="B1274" s="1"/>
      <c r="C1274" s="13"/>
      <c r="D1274" s="23"/>
      <c r="E1274" s="23"/>
      <c r="F1274" s="14" t="str">
        <f>LEFT(Table34[[#This Row],[Account Description ]],5)</f>
        <v/>
      </c>
      <c r="G1274" s="1"/>
      <c r="H1274" s="1"/>
      <c r="I1274" s="20"/>
      <c r="J1274" s="1"/>
      <c r="K1274" s="16"/>
      <c r="L1274" s="16"/>
      <c r="M1274" s="17">
        <f>Table34[[#This Row],[Debet]]</f>
        <v>0</v>
      </c>
      <c r="T1274"/>
    </row>
    <row r="1275" spans="1:20" x14ac:dyDescent="0.25">
      <c r="A1275" s="11"/>
      <c r="B1275" s="1"/>
      <c r="C1275" s="13"/>
      <c r="D1275" s="23"/>
      <c r="E1275" s="23"/>
      <c r="F1275" s="14" t="str">
        <f>LEFT(Table34[[#This Row],[Account Description ]],5)</f>
        <v/>
      </c>
      <c r="G1275" s="1"/>
      <c r="H1275" s="1"/>
      <c r="I1275" s="20"/>
      <c r="J1275" s="1"/>
      <c r="K1275" s="16"/>
      <c r="L1275" s="16"/>
      <c r="M1275" s="17">
        <f>Table34[[#This Row],[Debet]]</f>
        <v>0</v>
      </c>
      <c r="T1275"/>
    </row>
    <row r="1276" spans="1:20" x14ac:dyDescent="0.25">
      <c r="A1276" s="11"/>
      <c r="B1276" s="1"/>
      <c r="C1276" s="13"/>
      <c r="D1276" s="23"/>
      <c r="E1276" s="23"/>
      <c r="F1276" s="14" t="str">
        <f>LEFT(Table34[[#This Row],[Account Description ]],5)</f>
        <v/>
      </c>
      <c r="G1276" s="1"/>
      <c r="H1276" s="1"/>
      <c r="I1276" s="20"/>
      <c r="J1276" s="1"/>
      <c r="K1276" s="16"/>
      <c r="L1276" s="16"/>
      <c r="M1276" s="17">
        <f>Table34[[#This Row],[Debet]]</f>
        <v>0</v>
      </c>
      <c r="T1276"/>
    </row>
    <row r="1277" spans="1:20" x14ac:dyDescent="0.25">
      <c r="A1277" s="11"/>
      <c r="B1277" s="1"/>
      <c r="C1277" s="13"/>
      <c r="D1277" s="23"/>
      <c r="E1277" s="23"/>
      <c r="F1277" s="14" t="str">
        <f>LEFT(Table34[[#This Row],[Account Description ]],5)</f>
        <v/>
      </c>
      <c r="G1277" s="1"/>
      <c r="H1277" s="1"/>
      <c r="I1277" s="20"/>
      <c r="J1277" s="1"/>
      <c r="K1277" s="16"/>
      <c r="L1277" s="16"/>
      <c r="M1277" s="17">
        <f>Table34[[#This Row],[Debet]]</f>
        <v>0</v>
      </c>
      <c r="T1277"/>
    </row>
    <row r="1278" spans="1:20" x14ac:dyDescent="0.25">
      <c r="A1278" s="11"/>
      <c r="B1278" s="1"/>
      <c r="C1278" s="13"/>
      <c r="D1278" s="23"/>
      <c r="E1278" s="23"/>
      <c r="F1278" s="14" t="str">
        <f>LEFT(Table34[[#This Row],[Account Description ]],5)</f>
        <v/>
      </c>
      <c r="G1278" s="1"/>
      <c r="H1278" s="1"/>
      <c r="I1278" s="20"/>
      <c r="J1278" s="1"/>
      <c r="K1278" s="16"/>
      <c r="L1278" s="16"/>
      <c r="M1278" s="17">
        <f>Table34[[#This Row],[Debet]]</f>
        <v>0</v>
      </c>
      <c r="T1278"/>
    </row>
    <row r="1279" spans="1:20" x14ac:dyDescent="0.25">
      <c r="A1279" s="11"/>
      <c r="B1279" s="1"/>
      <c r="C1279" s="13"/>
      <c r="D1279" s="23"/>
      <c r="E1279" s="23"/>
      <c r="F1279" s="14" t="str">
        <f>LEFT(Table34[[#This Row],[Account Description ]],5)</f>
        <v/>
      </c>
      <c r="G1279" s="1"/>
      <c r="H1279" s="1"/>
      <c r="I1279" s="20"/>
      <c r="J1279" s="1"/>
      <c r="K1279" s="16"/>
      <c r="L1279" s="16"/>
      <c r="M1279" s="17">
        <f>Table34[[#This Row],[Debet]]</f>
        <v>0</v>
      </c>
      <c r="T1279"/>
    </row>
    <row r="1280" spans="1:20" x14ac:dyDescent="0.25">
      <c r="A1280" s="11"/>
      <c r="B1280" s="1"/>
      <c r="C1280" s="13"/>
      <c r="D1280" s="23"/>
      <c r="E1280" s="23"/>
      <c r="F1280" s="14" t="str">
        <f>LEFT(Table34[[#This Row],[Account Description ]],5)</f>
        <v/>
      </c>
      <c r="G1280" s="1"/>
      <c r="H1280" s="1"/>
      <c r="I1280" s="20"/>
      <c r="J1280" s="1"/>
      <c r="K1280" s="16"/>
      <c r="L1280" s="16"/>
      <c r="M1280" s="17">
        <f>Table34[[#This Row],[Debet]]</f>
        <v>0</v>
      </c>
      <c r="T1280"/>
    </row>
    <row r="1281" spans="1:20" x14ac:dyDescent="0.25">
      <c r="A1281" s="11"/>
      <c r="B1281" s="1"/>
      <c r="C1281" s="13"/>
      <c r="D1281" s="23"/>
      <c r="E1281" s="23"/>
      <c r="F1281" s="14" t="str">
        <f>LEFT(Table34[[#This Row],[Account Description ]],5)</f>
        <v/>
      </c>
      <c r="G1281" s="1"/>
      <c r="H1281" s="1"/>
      <c r="I1281" s="20"/>
      <c r="J1281" s="1"/>
      <c r="K1281" s="16"/>
      <c r="L1281" s="16"/>
      <c r="M1281" s="17">
        <f>Table34[[#This Row],[Debet]]</f>
        <v>0</v>
      </c>
      <c r="T1281"/>
    </row>
    <row r="1282" spans="1:20" x14ac:dyDescent="0.25">
      <c r="A1282" s="11"/>
      <c r="B1282" s="1"/>
      <c r="C1282" s="13"/>
      <c r="D1282" s="23"/>
      <c r="E1282" s="23"/>
      <c r="F1282" s="14" t="str">
        <f>LEFT(Table34[[#This Row],[Account Description ]],5)</f>
        <v/>
      </c>
      <c r="G1282" s="1"/>
      <c r="H1282" s="1"/>
      <c r="I1282" s="20"/>
      <c r="J1282" s="1"/>
      <c r="K1282" s="16"/>
      <c r="L1282" s="16"/>
      <c r="M1282" s="17">
        <f>Table34[[#This Row],[Debet]]</f>
        <v>0</v>
      </c>
      <c r="T1282"/>
    </row>
    <row r="1283" spans="1:20" x14ac:dyDescent="0.25">
      <c r="A1283" s="11"/>
      <c r="B1283" s="1"/>
      <c r="C1283" s="13"/>
      <c r="D1283" s="23"/>
      <c r="E1283" s="23"/>
      <c r="F1283" s="14" t="str">
        <f>LEFT(Table34[[#This Row],[Account Description ]],5)</f>
        <v/>
      </c>
      <c r="G1283" s="1"/>
      <c r="H1283" s="1"/>
      <c r="I1283" s="20"/>
      <c r="J1283" s="1"/>
      <c r="K1283" s="16"/>
      <c r="L1283" s="16"/>
      <c r="M1283" s="17">
        <f>Table34[[#This Row],[Debet]]</f>
        <v>0</v>
      </c>
      <c r="T1283"/>
    </row>
    <row r="1284" spans="1:20" x14ac:dyDescent="0.25">
      <c r="A1284" s="11"/>
      <c r="B1284" s="1"/>
      <c r="C1284" s="13"/>
      <c r="D1284" s="23"/>
      <c r="E1284" s="23"/>
      <c r="F1284" s="14" t="str">
        <f>LEFT(Table34[[#This Row],[Account Description ]],5)</f>
        <v/>
      </c>
      <c r="G1284" s="1"/>
      <c r="H1284" s="1"/>
      <c r="I1284" s="20"/>
      <c r="J1284" s="1"/>
      <c r="K1284" s="16"/>
      <c r="L1284" s="16"/>
      <c r="M1284" s="17">
        <f>Table34[[#This Row],[Debet]]</f>
        <v>0</v>
      </c>
      <c r="O1284" s="3" t="s">
        <v>466</v>
      </c>
      <c r="T1284"/>
    </row>
    <row r="1285" spans="1:20" x14ac:dyDescent="0.25">
      <c r="A1285" s="11"/>
      <c r="B1285" s="1"/>
      <c r="C1285" s="13"/>
      <c r="D1285" s="23"/>
      <c r="E1285" s="23"/>
      <c r="F1285" s="14" t="str">
        <f>LEFT(Table34[[#This Row],[Account Description ]],5)</f>
        <v/>
      </c>
      <c r="G1285" s="1"/>
      <c r="H1285" s="1"/>
      <c r="I1285" s="20"/>
      <c r="J1285" s="1"/>
      <c r="K1285" s="16"/>
      <c r="L1285" s="16"/>
      <c r="M1285" s="17">
        <f>Table34[[#This Row],[Debet]]</f>
        <v>0</v>
      </c>
      <c r="O1285" s="3" t="s">
        <v>467</v>
      </c>
      <c r="T1285"/>
    </row>
    <row r="1286" spans="1:20" x14ac:dyDescent="0.25">
      <c r="A1286" s="11"/>
      <c r="B1286" s="1"/>
      <c r="C1286" s="13"/>
      <c r="D1286" s="23"/>
      <c r="E1286" s="23"/>
      <c r="F1286" s="14" t="str">
        <f>LEFT(Table34[[#This Row],[Account Description ]],5)</f>
        <v/>
      </c>
      <c r="G1286" s="1"/>
      <c r="H1286" s="1"/>
      <c r="I1286" s="20"/>
      <c r="J1286" s="1"/>
      <c r="K1286" s="16"/>
      <c r="L1286" s="16"/>
      <c r="M1286" s="17">
        <f>Table34[[#This Row],[Debet]]</f>
        <v>0</v>
      </c>
      <c r="O1286" s="3" t="s">
        <v>468</v>
      </c>
      <c r="T1286"/>
    </row>
    <row r="1287" spans="1:20" x14ac:dyDescent="0.25">
      <c r="A1287" s="11"/>
      <c r="B1287" s="1"/>
      <c r="C1287" s="13"/>
      <c r="D1287" s="23"/>
      <c r="E1287" s="23"/>
      <c r="F1287" s="14" t="str">
        <f>LEFT(Table34[[#This Row],[Account Description ]],5)</f>
        <v/>
      </c>
      <c r="G1287" s="1"/>
      <c r="H1287" s="1"/>
      <c r="I1287" s="20"/>
      <c r="J1287" s="1"/>
      <c r="K1287" s="16"/>
      <c r="L1287" s="16"/>
      <c r="M1287" s="17">
        <f>Table34[[#This Row],[Debet]]</f>
        <v>0</v>
      </c>
      <c r="T1287"/>
    </row>
    <row r="1288" spans="1:20" x14ac:dyDescent="0.25">
      <c r="A1288" s="11"/>
      <c r="B1288" s="1"/>
      <c r="C1288" s="13"/>
      <c r="D1288" s="23"/>
      <c r="E1288" s="23"/>
      <c r="F1288" s="14" t="str">
        <f>LEFT(Table34[[#This Row],[Account Description ]],5)</f>
        <v/>
      </c>
      <c r="G1288" s="1"/>
      <c r="H1288" s="1"/>
      <c r="I1288" s="20"/>
      <c r="J1288" s="1"/>
      <c r="K1288" s="16"/>
      <c r="L1288" s="16"/>
      <c r="M1288" s="17">
        <f>Table34[[#This Row],[Debet]]</f>
        <v>0</v>
      </c>
      <c r="O1288" s="3">
        <v>484262</v>
      </c>
      <c r="T1288"/>
    </row>
    <row r="1289" spans="1:20" x14ac:dyDescent="0.25">
      <c r="A1289" s="11"/>
      <c r="B1289" s="1"/>
      <c r="C1289" s="13"/>
      <c r="D1289" s="23"/>
      <c r="E1289" s="23"/>
      <c r="F1289" s="14" t="str">
        <f>LEFT(Table34[[#This Row],[Account Description ]],5)</f>
        <v/>
      </c>
      <c r="G1289" s="1"/>
      <c r="H1289" s="1"/>
      <c r="I1289" s="20"/>
      <c r="J1289" s="1"/>
      <c r="K1289" s="16"/>
      <c r="L1289" s="16"/>
      <c r="M1289" s="17">
        <f>Table34[[#This Row],[Debet]]</f>
        <v>0</v>
      </c>
      <c r="T1289"/>
    </row>
    <row r="1290" spans="1:20" x14ac:dyDescent="0.25">
      <c r="A1290" s="11"/>
      <c r="B1290" s="1"/>
      <c r="C1290" s="13"/>
      <c r="D1290" s="23"/>
      <c r="E1290" s="23"/>
      <c r="F1290" s="14" t="str">
        <f>LEFT(Table34[[#This Row],[Account Description ]],5)</f>
        <v/>
      </c>
      <c r="G1290" s="1"/>
      <c r="H1290" s="1"/>
      <c r="I1290" s="20"/>
      <c r="J1290" s="1"/>
      <c r="K1290" s="16"/>
      <c r="L1290" s="16"/>
      <c r="M1290" s="17">
        <f>Table34[[#This Row],[Debet]]</f>
        <v>0</v>
      </c>
      <c r="T1290"/>
    </row>
    <row r="1291" spans="1:20" x14ac:dyDescent="0.25">
      <c r="A1291" s="11"/>
      <c r="B1291" s="1"/>
      <c r="C1291" s="13"/>
      <c r="D1291" s="23"/>
      <c r="E1291" s="23"/>
      <c r="F1291" s="14" t="str">
        <f>LEFT(Table34[[#This Row],[Account Description ]],5)</f>
        <v/>
      </c>
      <c r="G1291" s="1"/>
      <c r="H1291" s="1"/>
      <c r="I1291" s="20"/>
      <c r="J1291" s="1"/>
      <c r="K1291" s="16"/>
      <c r="L1291" s="16"/>
      <c r="M1291" s="17">
        <f>Table34[[#This Row],[Debet]]</f>
        <v>0</v>
      </c>
      <c r="O1291" s="3">
        <v>600080</v>
      </c>
      <c r="T1291"/>
    </row>
    <row r="1292" spans="1:20" x14ac:dyDescent="0.25">
      <c r="A1292" s="11"/>
      <c r="B1292" s="1"/>
      <c r="C1292" s="13"/>
      <c r="D1292" s="23"/>
      <c r="E1292" s="23"/>
      <c r="F1292" s="14" t="str">
        <f>LEFT(Table34[[#This Row],[Account Description ]],5)</f>
        <v/>
      </c>
      <c r="G1292" s="1"/>
      <c r="H1292" s="1"/>
      <c r="I1292" s="20"/>
      <c r="J1292" s="1"/>
      <c r="K1292" s="16"/>
      <c r="L1292" s="16"/>
      <c r="M1292" s="17">
        <f>Table34[[#This Row],[Debet]]</f>
        <v>0</v>
      </c>
      <c r="T1292"/>
    </row>
    <row r="1293" spans="1:20" x14ac:dyDescent="0.25">
      <c r="A1293" s="11"/>
      <c r="B1293" s="1"/>
      <c r="C1293" s="13"/>
      <c r="D1293" s="23"/>
      <c r="E1293" s="23"/>
      <c r="F1293" s="14" t="str">
        <f>LEFT(Table34[[#This Row],[Account Description ]],5)</f>
        <v/>
      </c>
      <c r="G1293" s="1"/>
      <c r="H1293" s="1"/>
      <c r="I1293" s="20"/>
      <c r="J1293" s="1"/>
      <c r="K1293" s="16"/>
      <c r="L1293" s="16"/>
      <c r="M1293" s="17">
        <f>Table34[[#This Row],[Debet]]</f>
        <v>0</v>
      </c>
      <c r="T1293"/>
    </row>
    <row r="1294" spans="1:20" x14ac:dyDescent="0.25">
      <c r="A1294" s="11"/>
      <c r="B1294" s="1"/>
      <c r="C1294" s="13"/>
      <c r="D1294" s="23"/>
      <c r="E1294" s="23"/>
      <c r="F1294" s="14" t="str">
        <f>LEFT(Table34[[#This Row],[Account Description ]],5)</f>
        <v/>
      </c>
      <c r="G1294" s="1"/>
      <c r="H1294" s="1"/>
      <c r="I1294" s="20"/>
      <c r="J1294" s="1"/>
      <c r="K1294" s="16"/>
      <c r="L1294" s="16"/>
      <c r="M1294" s="17">
        <f>Table34[[#This Row],[Debet]]</f>
        <v>0</v>
      </c>
      <c r="T1294"/>
    </row>
    <row r="1295" spans="1:20" x14ac:dyDescent="0.25">
      <c r="A1295" s="11"/>
      <c r="B1295" s="1"/>
      <c r="C1295" s="13"/>
      <c r="D1295" s="23"/>
      <c r="E1295" s="23"/>
      <c r="F1295" s="14" t="str">
        <f>LEFT(Table34[[#This Row],[Account Description ]],5)</f>
        <v/>
      </c>
      <c r="G1295" s="1"/>
      <c r="H1295" s="1"/>
      <c r="I1295" s="20"/>
      <c r="J1295" s="1"/>
      <c r="K1295" s="16"/>
      <c r="L1295" s="16"/>
      <c r="M1295" s="17">
        <f>Table34[[#This Row],[Debet]]</f>
        <v>0</v>
      </c>
      <c r="T1295"/>
    </row>
    <row r="1296" spans="1:20" x14ac:dyDescent="0.25">
      <c r="A1296" s="11"/>
      <c r="B1296" s="1"/>
      <c r="C1296" s="13"/>
      <c r="D1296" s="23"/>
      <c r="E1296" s="23"/>
      <c r="F1296" s="14" t="str">
        <f>LEFT(Table34[[#This Row],[Account Description ]],5)</f>
        <v/>
      </c>
      <c r="G1296" s="1"/>
      <c r="H1296" s="1"/>
      <c r="I1296" s="20"/>
      <c r="J1296" s="1"/>
      <c r="K1296" s="16"/>
      <c r="L1296" s="16"/>
      <c r="M1296" s="17">
        <f>Table34[[#This Row],[Debet]]</f>
        <v>0</v>
      </c>
      <c r="T1296"/>
    </row>
    <row r="1297" spans="1:20" x14ac:dyDescent="0.25">
      <c r="A1297" s="11"/>
      <c r="B1297" s="1"/>
      <c r="C1297" s="13"/>
      <c r="D1297" s="23"/>
      <c r="E1297" s="23"/>
      <c r="F1297" s="14" t="str">
        <f>LEFT(Table34[[#This Row],[Account Description ]],5)</f>
        <v/>
      </c>
      <c r="G1297" s="1"/>
      <c r="H1297" s="1"/>
      <c r="I1297" s="20"/>
      <c r="J1297" s="1"/>
      <c r="K1297" s="16"/>
      <c r="L1297" s="16"/>
      <c r="M1297" s="17">
        <f>Table34[[#This Row],[Debet]]</f>
        <v>0</v>
      </c>
      <c r="T1297"/>
    </row>
    <row r="1298" spans="1:20" x14ac:dyDescent="0.25">
      <c r="A1298" s="11"/>
      <c r="B1298" s="1"/>
      <c r="C1298" s="13"/>
      <c r="D1298" s="23"/>
      <c r="E1298" s="23"/>
      <c r="F1298" s="14" t="str">
        <f>LEFT(Table34[[#This Row],[Account Description ]],5)</f>
        <v/>
      </c>
      <c r="G1298" s="1"/>
      <c r="H1298" s="1"/>
      <c r="I1298" s="20"/>
      <c r="J1298" s="1"/>
      <c r="K1298" s="16"/>
      <c r="L1298" s="16"/>
      <c r="M1298" s="17">
        <f>Table34[[#This Row],[Debet]]</f>
        <v>0</v>
      </c>
      <c r="T1298"/>
    </row>
    <row r="1299" spans="1:20" x14ac:dyDescent="0.25">
      <c r="A1299" s="11"/>
      <c r="B1299" s="1"/>
      <c r="C1299" s="13"/>
      <c r="D1299" s="23"/>
      <c r="E1299" s="23"/>
      <c r="F1299" s="14" t="str">
        <f>LEFT(Table34[[#This Row],[Account Description ]],5)</f>
        <v/>
      </c>
      <c r="G1299" s="1"/>
      <c r="H1299" s="1"/>
      <c r="I1299" s="20"/>
      <c r="J1299" s="1"/>
      <c r="K1299" s="16"/>
      <c r="L1299" s="16"/>
      <c r="M1299" s="17">
        <f>Table34[[#This Row],[Debet]]</f>
        <v>0</v>
      </c>
      <c r="T1299"/>
    </row>
    <row r="1300" spans="1:20" x14ac:dyDescent="0.25">
      <c r="A1300" s="11"/>
      <c r="B1300" s="1"/>
      <c r="C1300" s="13"/>
      <c r="D1300" s="23"/>
      <c r="E1300" s="23"/>
      <c r="F1300" s="14" t="str">
        <f>LEFT(Table34[[#This Row],[Account Description ]],5)</f>
        <v/>
      </c>
      <c r="G1300" s="1"/>
      <c r="H1300" s="1"/>
      <c r="I1300" s="20"/>
      <c r="J1300" s="1"/>
      <c r="K1300" s="16"/>
      <c r="L1300" s="16"/>
      <c r="M1300" s="17">
        <f>Table34[[#This Row],[Debet]]</f>
        <v>0</v>
      </c>
      <c r="T1300"/>
    </row>
    <row r="1301" spans="1:20" x14ac:dyDescent="0.25">
      <c r="A1301" s="11"/>
      <c r="B1301" s="1"/>
      <c r="C1301" s="13"/>
      <c r="D1301" s="23"/>
      <c r="E1301" s="23"/>
      <c r="F1301" s="14" t="str">
        <f>LEFT(Table34[[#This Row],[Account Description ]],5)</f>
        <v/>
      </c>
      <c r="G1301" s="1"/>
      <c r="H1301" s="1"/>
      <c r="I1301" s="20"/>
      <c r="J1301" s="1"/>
      <c r="K1301" s="16"/>
      <c r="L1301" s="16"/>
      <c r="M1301" s="17">
        <f>Table34[[#This Row],[Debet]]</f>
        <v>0</v>
      </c>
      <c r="T1301"/>
    </row>
    <row r="1302" spans="1:20" x14ac:dyDescent="0.25">
      <c r="A1302" s="11"/>
      <c r="B1302" s="1"/>
      <c r="C1302" s="13"/>
      <c r="D1302" s="23"/>
      <c r="E1302" s="23"/>
      <c r="F1302" s="14" t="str">
        <f>LEFT(Table34[[#This Row],[Account Description ]],5)</f>
        <v/>
      </c>
      <c r="G1302" s="1"/>
      <c r="H1302" s="1"/>
      <c r="I1302" s="20"/>
      <c r="J1302" s="1"/>
      <c r="K1302" s="16"/>
      <c r="L1302" s="16"/>
      <c r="M1302" s="17">
        <f>Table34[[#This Row],[Debet]]</f>
        <v>0</v>
      </c>
      <c r="T1302"/>
    </row>
    <row r="1303" spans="1:20" x14ac:dyDescent="0.25">
      <c r="A1303" s="11"/>
      <c r="B1303" s="1"/>
      <c r="C1303" s="13"/>
      <c r="D1303" s="23"/>
      <c r="E1303" s="23"/>
      <c r="F1303" s="14" t="str">
        <f>LEFT(Table34[[#This Row],[Account Description ]],5)</f>
        <v/>
      </c>
      <c r="G1303" s="1"/>
      <c r="H1303" s="1"/>
      <c r="I1303" s="20"/>
      <c r="J1303" s="1"/>
      <c r="K1303" s="16"/>
      <c r="L1303" s="16"/>
      <c r="M1303" s="17">
        <f>Table34[[#This Row],[Debet]]</f>
        <v>0</v>
      </c>
      <c r="T1303"/>
    </row>
    <row r="1304" spans="1:20" x14ac:dyDescent="0.25">
      <c r="A1304" s="11"/>
      <c r="B1304" s="1"/>
      <c r="C1304" s="13"/>
      <c r="D1304" s="23"/>
      <c r="E1304" s="23"/>
      <c r="F1304" s="14" t="str">
        <f>LEFT(Table34[[#This Row],[Account Description ]],5)</f>
        <v/>
      </c>
      <c r="G1304" s="1"/>
      <c r="H1304" s="1"/>
      <c r="I1304" s="20"/>
      <c r="J1304" s="1"/>
      <c r="K1304" s="16"/>
      <c r="L1304" s="16"/>
      <c r="M1304" s="17">
        <f>Table34[[#This Row],[Debet]]</f>
        <v>0</v>
      </c>
      <c r="T1304"/>
    </row>
    <row r="1305" spans="1:20" x14ac:dyDescent="0.25">
      <c r="A1305" s="11"/>
      <c r="B1305" s="1"/>
      <c r="C1305" s="13"/>
      <c r="D1305" s="23"/>
      <c r="E1305" s="23"/>
      <c r="F1305" s="14" t="str">
        <f>LEFT(Table34[[#This Row],[Account Description ]],5)</f>
        <v/>
      </c>
      <c r="G1305" s="1"/>
      <c r="H1305" s="1"/>
      <c r="I1305" s="20"/>
      <c r="J1305" s="1"/>
      <c r="K1305" s="16"/>
      <c r="L1305" s="16"/>
      <c r="M1305" s="17">
        <f>Table34[[#This Row],[Debet]]</f>
        <v>0</v>
      </c>
      <c r="T1305"/>
    </row>
    <row r="1306" spans="1:20" x14ac:dyDescent="0.25">
      <c r="A1306" s="11"/>
      <c r="B1306" s="1"/>
      <c r="C1306" s="13"/>
      <c r="D1306" s="23"/>
      <c r="E1306" s="23"/>
      <c r="F1306" s="14" t="str">
        <f>LEFT(Table34[[#This Row],[Account Description ]],5)</f>
        <v/>
      </c>
      <c r="G1306" s="1"/>
      <c r="H1306" s="1"/>
      <c r="I1306" s="20"/>
      <c r="J1306" s="1"/>
      <c r="K1306" s="16"/>
      <c r="L1306" s="16"/>
      <c r="M1306" s="17">
        <f>Table34[[#This Row],[Debet]]</f>
        <v>0</v>
      </c>
      <c r="T1306"/>
    </row>
    <row r="1307" spans="1:20" x14ac:dyDescent="0.25">
      <c r="A1307" s="11"/>
      <c r="B1307" s="1"/>
      <c r="C1307" s="13"/>
      <c r="D1307" s="23"/>
      <c r="E1307" s="23"/>
      <c r="F1307" s="14" t="str">
        <f>LEFT(Table34[[#This Row],[Account Description ]],5)</f>
        <v/>
      </c>
      <c r="G1307" s="1"/>
      <c r="H1307" s="1"/>
      <c r="I1307" s="20"/>
      <c r="J1307" s="1"/>
      <c r="K1307" s="16"/>
      <c r="L1307" s="16"/>
      <c r="M1307" s="17">
        <f>Table34[[#This Row],[Debet]]</f>
        <v>0</v>
      </c>
      <c r="T1307"/>
    </row>
    <row r="1308" spans="1:20" x14ac:dyDescent="0.25">
      <c r="A1308" s="11"/>
      <c r="B1308" s="1"/>
      <c r="C1308" s="13"/>
      <c r="D1308" s="23"/>
      <c r="E1308" s="23"/>
      <c r="F1308" s="14" t="str">
        <f>LEFT(Table34[[#This Row],[Account Description ]],5)</f>
        <v/>
      </c>
      <c r="G1308" s="1"/>
      <c r="H1308" s="1"/>
      <c r="I1308" s="20"/>
      <c r="J1308" s="1"/>
      <c r="K1308" s="16"/>
      <c r="L1308" s="16"/>
      <c r="M1308" s="17">
        <f>Table34[[#This Row],[Debet]]</f>
        <v>0</v>
      </c>
      <c r="T1308"/>
    </row>
    <row r="1309" spans="1:20" x14ac:dyDescent="0.25">
      <c r="A1309" s="11"/>
      <c r="B1309" s="1"/>
      <c r="C1309" s="13"/>
      <c r="D1309" s="23"/>
      <c r="E1309" s="23"/>
      <c r="F1309" s="14" t="str">
        <f>LEFT(Table34[[#This Row],[Account Description ]],5)</f>
        <v/>
      </c>
      <c r="G1309" s="1"/>
      <c r="H1309" s="1"/>
      <c r="I1309" s="20"/>
      <c r="J1309" s="1"/>
      <c r="K1309" s="16"/>
      <c r="L1309" s="16"/>
      <c r="M1309" s="17">
        <f>Table34[[#This Row],[Debet]]</f>
        <v>0</v>
      </c>
      <c r="T1309"/>
    </row>
    <row r="1310" spans="1:20" x14ac:dyDescent="0.25">
      <c r="A1310" s="11"/>
      <c r="B1310" s="1"/>
      <c r="C1310" s="13"/>
      <c r="D1310" s="23"/>
      <c r="E1310" s="23"/>
      <c r="F1310" s="14" t="str">
        <f>LEFT(Table34[[#This Row],[Account Description ]],5)</f>
        <v/>
      </c>
      <c r="G1310" s="1"/>
      <c r="H1310" s="1"/>
      <c r="I1310" s="20"/>
      <c r="J1310" s="1"/>
      <c r="K1310" s="16"/>
      <c r="L1310" s="16"/>
      <c r="M1310" s="17">
        <f>Table34[[#This Row],[Debet]]</f>
        <v>0</v>
      </c>
      <c r="T1310"/>
    </row>
    <row r="1311" spans="1:20" x14ac:dyDescent="0.25">
      <c r="A1311" s="11"/>
      <c r="B1311" s="1"/>
      <c r="C1311" s="13"/>
      <c r="D1311" s="23"/>
      <c r="E1311" s="23"/>
      <c r="F1311" s="14" t="str">
        <f>LEFT(Table34[[#This Row],[Account Description ]],5)</f>
        <v/>
      </c>
      <c r="G1311" s="1"/>
      <c r="H1311" s="1"/>
      <c r="I1311" s="20"/>
      <c r="J1311" s="1"/>
      <c r="K1311" s="16"/>
      <c r="L1311" s="16"/>
      <c r="M1311" s="17">
        <f>Table34[[#This Row],[Debet]]</f>
        <v>0</v>
      </c>
      <c r="T1311"/>
    </row>
    <row r="1312" spans="1:20" x14ac:dyDescent="0.25">
      <c r="A1312" s="11"/>
      <c r="B1312" s="1"/>
      <c r="C1312" s="13"/>
      <c r="D1312" s="23"/>
      <c r="E1312" s="23"/>
      <c r="F1312" s="14" t="str">
        <f>LEFT(Table34[[#This Row],[Account Description ]],5)</f>
        <v/>
      </c>
      <c r="G1312" s="1"/>
      <c r="H1312" s="1"/>
      <c r="I1312" s="20"/>
      <c r="J1312" s="1"/>
      <c r="K1312" s="16"/>
      <c r="L1312" s="16"/>
      <c r="M1312" s="17">
        <f>Table34[[#This Row],[Debet]]</f>
        <v>0</v>
      </c>
      <c r="T1312"/>
    </row>
    <row r="1313" spans="1:20" x14ac:dyDescent="0.25">
      <c r="A1313" s="11"/>
      <c r="B1313" s="1"/>
      <c r="C1313" s="13"/>
      <c r="D1313" s="23"/>
      <c r="E1313" s="23"/>
      <c r="F1313" s="14" t="str">
        <f>LEFT(Table34[[#This Row],[Account Description ]],5)</f>
        <v/>
      </c>
      <c r="G1313" s="1"/>
      <c r="H1313" s="1"/>
      <c r="I1313" s="20"/>
      <c r="J1313" s="1"/>
      <c r="K1313" s="16"/>
      <c r="L1313" s="16"/>
      <c r="M1313" s="17">
        <f>Table34[[#This Row],[Debet]]</f>
        <v>0</v>
      </c>
      <c r="T1313"/>
    </row>
    <row r="1314" spans="1:20" x14ac:dyDescent="0.25">
      <c r="A1314" s="11"/>
      <c r="B1314" s="1"/>
      <c r="C1314" s="13"/>
      <c r="D1314" s="23"/>
      <c r="E1314" s="23"/>
      <c r="F1314" s="14" t="str">
        <f>LEFT(Table34[[#This Row],[Account Description ]],5)</f>
        <v/>
      </c>
      <c r="G1314" s="1"/>
      <c r="H1314" s="1"/>
      <c r="I1314" s="20"/>
      <c r="J1314" s="1"/>
      <c r="K1314" s="16"/>
      <c r="L1314" s="16"/>
      <c r="M1314" s="17">
        <f>Table34[[#This Row],[Debet]]</f>
        <v>0</v>
      </c>
      <c r="T1314"/>
    </row>
    <row r="1315" spans="1:20" x14ac:dyDescent="0.25">
      <c r="A1315" s="11"/>
      <c r="B1315" s="1"/>
      <c r="C1315" s="13"/>
      <c r="D1315" s="23"/>
      <c r="E1315" s="23"/>
      <c r="F1315" s="14" t="str">
        <f>LEFT(Table34[[#This Row],[Account Description ]],5)</f>
        <v/>
      </c>
      <c r="G1315" s="1"/>
      <c r="H1315" s="1"/>
      <c r="I1315" s="20"/>
      <c r="J1315" s="1"/>
      <c r="K1315" s="16"/>
      <c r="L1315" s="16"/>
      <c r="M1315" s="17">
        <f>Table34[[#This Row],[Debet]]</f>
        <v>0</v>
      </c>
      <c r="T1315"/>
    </row>
    <row r="1316" spans="1:20" x14ac:dyDescent="0.25">
      <c r="A1316" s="11"/>
      <c r="B1316" s="1"/>
      <c r="C1316" s="13"/>
      <c r="D1316" s="23"/>
      <c r="E1316" s="23"/>
      <c r="F1316" s="14" t="str">
        <f>LEFT(Table34[[#This Row],[Account Description ]],5)</f>
        <v/>
      </c>
      <c r="G1316" s="1"/>
      <c r="H1316" s="1"/>
      <c r="I1316" s="20"/>
      <c r="J1316" s="1"/>
      <c r="K1316" s="16"/>
      <c r="L1316" s="16"/>
      <c r="M1316" s="17">
        <f>Table34[[#This Row],[Debet]]</f>
        <v>0</v>
      </c>
      <c r="T1316"/>
    </row>
    <row r="1317" spans="1:20" x14ac:dyDescent="0.25">
      <c r="A1317" s="11"/>
      <c r="B1317" s="1"/>
      <c r="C1317" s="13"/>
      <c r="D1317" s="23"/>
      <c r="E1317" s="23"/>
      <c r="F1317" s="14" t="str">
        <f>LEFT(Table34[[#This Row],[Account Description ]],5)</f>
        <v/>
      </c>
      <c r="G1317" s="1"/>
      <c r="H1317" s="1"/>
      <c r="I1317" s="20"/>
      <c r="J1317" s="1"/>
      <c r="K1317" s="16"/>
      <c r="L1317" s="16"/>
      <c r="M1317" s="17">
        <f>Table34[[#This Row],[Debet]]</f>
        <v>0</v>
      </c>
      <c r="T1317"/>
    </row>
    <row r="1318" spans="1:20" x14ac:dyDescent="0.25">
      <c r="A1318" s="11"/>
      <c r="B1318" s="1"/>
      <c r="C1318" s="13"/>
      <c r="D1318" s="23"/>
      <c r="E1318" s="23"/>
      <c r="F1318" s="14" t="str">
        <f>LEFT(Table34[[#This Row],[Account Description ]],5)</f>
        <v/>
      </c>
      <c r="G1318" s="1"/>
      <c r="H1318" s="1"/>
      <c r="I1318" s="20"/>
      <c r="J1318" s="1"/>
      <c r="K1318" s="16"/>
      <c r="L1318" s="16"/>
      <c r="M1318" s="17">
        <f>Table34[[#This Row],[Debet]]</f>
        <v>0</v>
      </c>
      <c r="T1318"/>
    </row>
    <row r="1319" spans="1:20" x14ac:dyDescent="0.25">
      <c r="A1319" s="11"/>
      <c r="B1319" s="1"/>
      <c r="C1319" s="13"/>
      <c r="D1319" s="23"/>
      <c r="E1319" s="23"/>
      <c r="F1319" s="14" t="str">
        <f>LEFT(Table34[[#This Row],[Account Description ]],5)</f>
        <v/>
      </c>
      <c r="G1319" s="1"/>
      <c r="H1319" s="1"/>
      <c r="I1319" s="20"/>
      <c r="J1319" s="1"/>
      <c r="K1319" s="16"/>
      <c r="L1319" s="16"/>
      <c r="M1319" s="17">
        <f>Table34[[#This Row],[Debet]]</f>
        <v>0</v>
      </c>
      <c r="T1319"/>
    </row>
    <row r="1320" spans="1:20" x14ac:dyDescent="0.25">
      <c r="A1320" s="11"/>
      <c r="B1320" s="1"/>
      <c r="C1320" s="13"/>
      <c r="D1320" s="23"/>
      <c r="E1320" s="23"/>
      <c r="F1320" s="14" t="str">
        <f>LEFT(Table34[[#This Row],[Account Description ]],5)</f>
        <v/>
      </c>
      <c r="G1320" s="1"/>
      <c r="H1320" s="1"/>
      <c r="I1320" s="20"/>
      <c r="J1320" s="1"/>
      <c r="K1320" s="16"/>
      <c r="L1320" s="16"/>
      <c r="M1320" s="17">
        <f>Table34[[#This Row],[Debet]]</f>
        <v>0</v>
      </c>
      <c r="T1320"/>
    </row>
    <row r="1321" spans="1:20" x14ac:dyDescent="0.25">
      <c r="A1321" s="11"/>
      <c r="B1321" s="1"/>
      <c r="C1321" s="13"/>
      <c r="D1321" s="23"/>
      <c r="E1321" s="23"/>
      <c r="F1321" s="14" t="str">
        <f>LEFT(Table34[[#This Row],[Account Description ]],5)</f>
        <v/>
      </c>
      <c r="G1321" s="1"/>
      <c r="H1321" s="1"/>
      <c r="I1321" s="20"/>
      <c r="J1321" s="1"/>
      <c r="K1321" s="16"/>
      <c r="L1321" s="16"/>
      <c r="M1321" s="17">
        <f>Table34[[#This Row],[Debet]]</f>
        <v>0</v>
      </c>
      <c r="T1321"/>
    </row>
    <row r="1322" spans="1:20" x14ac:dyDescent="0.25">
      <c r="A1322" s="11"/>
      <c r="B1322" s="1"/>
      <c r="C1322" s="13"/>
      <c r="D1322" s="23"/>
      <c r="E1322" s="23"/>
      <c r="F1322" s="14" t="str">
        <f>LEFT(Table34[[#This Row],[Account Description ]],5)</f>
        <v/>
      </c>
      <c r="G1322" s="1"/>
      <c r="H1322" s="1"/>
      <c r="I1322" s="20"/>
      <c r="J1322" s="1"/>
      <c r="K1322" s="16"/>
      <c r="L1322" s="16"/>
      <c r="M1322" s="17">
        <f>Table34[[#This Row],[Debet]]</f>
        <v>0</v>
      </c>
      <c r="T1322"/>
    </row>
    <row r="1323" spans="1:20" x14ac:dyDescent="0.25">
      <c r="A1323" s="11"/>
      <c r="B1323" s="1"/>
      <c r="C1323" s="13"/>
      <c r="D1323" s="23"/>
      <c r="E1323" s="23"/>
      <c r="F1323" s="14" t="str">
        <f>LEFT(Table34[[#This Row],[Account Description ]],5)</f>
        <v/>
      </c>
      <c r="G1323" s="1"/>
      <c r="H1323" s="1"/>
      <c r="I1323" s="20"/>
      <c r="J1323" s="1"/>
      <c r="K1323" s="16"/>
      <c r="L1323" s="16"/>
      <c r="M1323" s="17">
        <f>Table34[[#This Row],[Debet]]</f>
        <v>0</v>
      </c>
      <c r="T1323"/>
    </row>
    <row r="1324" spans="1:20" x14ac:dyDescent="0.25">
      <c r="A1324" s="11"/>
      <c r="B1324" s="1"/>
      <c r="C1324" s="13"/>
      <c r="D1324" s="23"/>
      <c r="E1324" s="23"/>
      <c r="F1324" s="14" t="str">
        <f>LEFT(Table34[[#This Row],[Account Description ]],5)</f>
        <v/>
      </c>
      <c r="G1324" s="1"/>
      <c r="H1324" s="1"/>
      <c r="I1324" s="20"/>
      <c r="J1324" s="1"/>
      <c r="K1324" s="16"/>
      <c r="L1324" s="16"/>
      <c r="M1324" s="17">
        <f>Table34[[#This Row],[Debet]]</f>
        <v>0</v>
      </c>
      <c r="T1324"/>
    </row>
    <row r="1325" spans="1:20" x14ac:dyDescent="0.25">
      <c r="A1325" s="11"/>
      <c r="B1325" s="1"/>
      <c r="C1325" s="13"/>
      <c r="D1325" s="23"/>
      <c r="E1325" s="23"/>
      <c r="F1325" s="14" t="str">
        <f>LEFT(Table34[[#This Row],[Account Description ]],5)</f>
        <v/>
      </c>
      <c r="G1325" s="1"/>
      <c r="H1325" s="1"/>
      <c r="I1325" s="20"/>
      <c r="J1325" s="1"/>
      <c r="K1325" s="16"/>
      <c r="L1325" s="16"/>
      <c r="M1325" s="17">
        <f>Table34[[#This Row],[Debet]]</f>
        <v>0</v>
      </c>
      <c r="T1325"/>
    </row>
    <row r="1326" spans="1:20" x14ac:dyDescent="0.25">
      <c r="A1326" s="11"/>
      <c r="B1326" s="1"/>
      <c r="C1326" s="13"/>
      <c r="D1326" s="23"/>
      <c r="E1326" s="23"/>
      <c r="F1326" s="14" t="str">
        <f>LEFT(Table34[[#This Row],[Account Description ]],5)</f>
        <v/>
      </c>
      <c r="G1326" s="1"/>
      <c r="H1326" s="1"/>
      <c r="I1326" s="20"/>
      <c r="J1326" s="1"/>
      <c r="K1326" s="16"/>
      <c r="L1326" s="16"/>
      <c r="M1326" s="17">
        <f>Table34[[#This Row],[Debet]]</f>
        <v>0</v>
      </c>
      <c r="T1326"/>
    </row>
    <row r="1327" spans="1:20" x14ac:dyDescent="0.25">
      <c r="A1327" s="11"/>
      <c r="B1327" s="1"/>
      <c r="C1327" s="13"/>
      <c r="D1327" s="23"/>
      <c r="E1327" s="23"/>
      <c r="F1327" s="14" t="str">
        <f>LEFT(Table34[[#This Row],[Account Description ]],5)</f>
        <v/>
      </c>
      <c r="G1327" s="1"/>
      <c r="H1327" s="1"/>
      <c r="I1327" s="20"/>
      <c r="J1327" s="1"/>
      <c r="K1327" s="16"/>
      <c r="L1327" s="16"/>
      <c r="M1327" s="17">
        <f>Table34[[#This Row],[Debet]]</f>
        <v>0</v>
      </c>
      <c r="T1327"/>
    </row>
    <row r="1328" spans="1:20" x14ac:dyDescent="0.25">
      <c r="A1328" s="11"/>
      <c r="B1328" s="1"/>
      <c r="C1328" s="13"/>
      <c r="D1328" s="23"/>
      <c r="E1328" s="23"/>
      <c r="F1328" s="14" t="str">
        <f>LEFT(Table34[[#This Row],[Account Description ]],5)</f>
        <v/>
      </c>
      <c r="G1328" s="1"/>
      <c r="H1328" s="1"/>
      <c r="I1328" s="20"/>
      <c r="J1328" s="1"/>
      <c r="K1328" s="16"/>
      <c r="L1328" s="16"/>
      <c r="M1328" s="17">
        <f>Table34[[#This Row],[Debet]]</f>
        <v>0</v>
      </c>
      <c r="T1328"/>
    </row>
    <row r="1329" spans="1:20" x14ac:dyDescent="0.25">
      <c r="A1329" s="11"/>
      <c r="B1329" s="1"/>
      <c r="C1329" s="13"/>
      <c r="D1329" s="23"/>
      <c r="E1329" s="23"/>
      <c r="F1329" s="14" t="str">
        <f>LEFT(Table34[[#This Row],[Account Description ]],5)</f>
        <v/>
      </c>
      <c r="G1329" s="1"/>
      <c r="H1329" s="1"/>
      <c r="I1329" s="20"/>
      <c r="J1329" s="1"/>
      <c r="K1329" s="16"/>
      <c r="L1329" s="16"/>
      <c r="M1329" s="17">
        <f>Table34[[#This Row],[Debet]]</f>
        <v>0</v>
      </c>
      <c r="T1329"/>
    </row>
    <row r="1330" spans="1:20" x14ac:dyDescent="0.25">
      <c r="A1330" s="11"/>
      <c r="B1330" s="1"/>
      <c r="C1330" s="13"/>
      <c r="D1330" s="23"/>
      <c r="E1330" s="23"/>
      <c r="F1330" s="14" t="str">
        <f>LEFT(Table34[[#This Row],[Account Description ]],5)</f>
        <v/>
      </c>
      <c r="G1330" s="1"/>
      <c r="H1330" s="1"/>
      <c r="I1330" s="20"/>
      <c r="J1330" s="1"/>
      <c r="K1330" s="16"/>
      <c r="L1330" s="16"/>
      <c r="M1330" s="17">
        <f>Table34[[#This Row],[Debet]]</f>
        <v>0</v>
      </c>
      <c r="T1330"/>
    </row>
    <row r="1331" spans="1:20" x14ac:dyDescent="0.25">
      <c r="A1331" s="11"/>
      <c r="B1331" s="1"/>
      <c r="C1331" s="13"/>
      <c r="D1331" s="23"/>
      <c r="E1331" s="23"/>
      <c r="F1331" s="14" t="str">
        <f>LEFT(Table34[[#This Row],[Account Description ]],5)</f>
        <v/>
      </c>
      <c r="G1331" s="1"/>
      <c r="H1331" s="1"/>
      <c r="I1331" s="20"/>
      <c r="J1331" s="1"/>
      <c r="K1331" s="16"/>
      <c r="L1331" s="16"/>
      <c r="M1331" s="17">
        <f>Table34[[#This Row],[Debet]]</f>
        <v>0</v>
      </c>
      <c r="T1331"/>
    </row>
    <row r="1332" spans="1:20" x14ac:dyDescent="0.25">
      <c r="A1332" s="11"/>
      <c r="B1332" s="1"/>
      <c r="C1332" s="13"/>
      <c r="D1332" s="23"/>
      <c r="E1332" s="23"/>
      <c r="F1332" s="14" t="str">
        <f>LEFT(Table34[[#This Row],[Account Description ]],5)</f>
        <v/>
      </c>
      <c r="G1332" s="1"/>
      <c r="H1332" s="1"/>
      <c r="I1332" s="20"/>
      <c r="J1332" s="1"/>
      <c r="K1332" s="16"/>
      <c r="L1332" s="16"/>
      <c r="M1332" s="17">
        <f>Table34[[#This Row],[Debet]]</f>
        <v>0</v>
      </c>
      <c r="T1332"/>
    </row>
    <row r="1333" spans="1:20" x14ac:dyDescent="0.25">
      <c r="A1333" s="11"/>
      <c r="B1333" s="1"/>
      <c r="C1333" s="13"/>
      <c r="D1333" s="23"/>
      <c r="E1333" s="23"/>
      <c r="F1333" s="14" t="str">
        <f>LEFT(Table34[[#This Row],[Account Description ]],5)</f>
        <v/>
      </c>
      <c r="G1333" s="1"/>
      <c r="H1333" s="1"/>
      <c r="I1333" s="20"/>
      <c r="J1333" s="1"/>
      <c r="K1333" s="16"/>
      <c r="L1333" s="16"/>
      <c r="M1333" s="17">
        <f>Table34[[#This Row],[Debet]]</f>
        <v>0</v>
      </c>
      <c r="T1333"/>
    </row>
    <row r="1334" spans="1:20" x14ac:dyDescent="0.25">
      <c r="A1334" s="11"/>
      <c r="B1334" s="1"/>
      <c r="C1334" s="13"/>
      <c r="D1334" s="23"/>
      <c r="E1334" s="23"/>
      <c r="F1334" s="14" t="str">
        <f>LEFT(Table34[[#This Row],[Account Description ]],5)</f>
        <v/>
      </c>
      <c r="G1334" s="1"/>
      <c r="H1334" s="1"/>
      <c r="I1334" s="20"/>
      <c r="J1334" s="1"/>
      <c r="K1334" s="16"/>
      <c r="L1334" s="16"/>
      <c r="M1334" s="17">
        <f>Table34[[#This Row],[Debet]]</f>
        <v>0</v>
      </c>
      <c r="T1334"/>
    </row>
    <row r="1335" spans="1:20" x14ac:dyDescent="0.25">
      <c r="A1335" s="11"/>
      <c r="B1335" s="1"/>
      <c r="C1335" s="13"/>
      <c r="D1335" s="23"/>
      <c r="E1335" s="23"/>
      <c r="F1335" s="14" t="str">
        <f>LEFT(Table34[[#This Row],[Account Description ]],5)</f>
        <v/>
      </c>
      <c r="G1335" s="1"/>
      <c r="H1335" s="1"/>
      <c r="I1335" s="20"/>
      <c r="J1335" s="1"/>
      <c r="K1335" s="16"/>
      <c r="L1335" s="16"/>
      <c r="M1335" s="17">
        <f>Table34[[#This Row],[Debet]]</f>
        <v>0</v>
      </c>
      <c r="T1335"/>
    </row>
    <row r="1336" spans="1:20" x14ac:dyDescent="0.25">
      <c r="A1336" s="11"/>
      <c r="B1336" s="1"/>
      <c r="C1336" s="13"/>
      <c r="D1336" s="23"/>
      <c r="E1336" s="23"/>
      <c r="F1336" s="14" t="str">
        <f>LEFT(Table34[[#This Row],[Account Description ]],5)</f>
        <v/>
      </c>
      <c r="G1336" s="1"/>
      <c r="H1336" s="1"/>
      <c r="I1336" s="20"/>
      <c r="J1336" s="1"/>
      <c r="K1336" s="16"/>
      <c r="L1336" s="16"/>
      <c r="M1336" s="17">
        <f>Table34[[#This Row],[Debet]]</f>
        <v>0</v>
      </c>
      <c r="T1336"/>
    </row>
    <row r="1337" spans="1:20" x14ac:dyDescent="0.25">
      <c r="A1337" s="11"/>
      <c r="B1337" s="1"/>
      <c r="C1337" s="13"/>
      <c r="D1337" s="23"/>
      <c r="E1337" s="23"/>
      <c r="F1337" s="14" t="str">
        <f>LEFT(Table34[[#This Row],[Account Description ]],5)</f>
        <v/>
      </c>
      <c r="G1337" s="1"/>
      <c r="H1337" s="1"/>
      <c r="I1337" s="20"/>
      <c r="J1337" s="1"/>
      <c r="K1337" s="16"/>
      <c r="L1337" s="16"/>
      <c r="M1337" s="17">
        <f>Table34[[#This Row],[Debet]]</f>
        <v>0</v>
      </c>
      <c r="T1337"/>
    </row>
    <row r="1338" spans="1:20" x14ac:dyDescent="0.25">
      <c r="A1338" s="11"/>
      <c r="B1338" s="1"/>
      <c r="C1338" s="13"/>
      <c r="D1338" s="23"/>
      <c r="E1338" s="23"/>
      <c r="F1338" s="14" t="str">
        <f>LEFT(Table34[[#This Row],[Account Description ]],5)</f>
        <v/>
      </c>
      <c r="G1338" s="1"/>
      <c r="H1338" s="1"/>
      <c r="I1338" s="20"/>
      <c r="J1338" s="1"/>
      <c r="K1338" s="16"/>
      <c r="L1338" s="16"/>
      <c r="M1338" s="17">
        <f>Table34[[#This Row],[Debet]]</f>
        <v>0</v>
      </c>
      <c r="T1338"/>
    </row>
    <row r="1339" spans="1:20" x14ac:dyDescent="0.25">
      <c r="A1339" s="11"/>
      <c r="B1339" s="1"/>
      <c r="C1339" s="13"/>
      <c r="D1339" s="23"/>
      <c r="E1339" s="23"/>
      <c r="F1339" s="14" t="str">
        <f>LEFT(Table34[[#This Row],[Account Description ]],5)</f>
        <v/>
      </c>
      <c r="G1339" s="1"/>
      <c r="H1339" s="1"/>
      <c r="I1339" s="20"/>
      <c r="J1339" s="1"/>
      <c r="K1339" s="16"/>
      <c r="L1339" s="16"/>
      <c r="M1339" s="17">
        <f>Table34[[#This Row],[Debet]]</f>
        <v>0</v>
      </c>
      <c r="T1339"/>
    </row>
    <row r="1340" spans="1:20" x14ac:dyDescent="0.25">
      <c r="A1340" s="11"/>
      <c r="B1340" s="1"/>
      <c r="C1340" s="13"/>
      <c r="D1340" s="23"/>
      <c r="E1340" s="23"/>
      <c r="F1340" s="14" t="str">
        <f>LEFT(Table34[[#This Row],[Account Description ]],5)</f>
        <v/>
      </c>
      <c r="G1340" s="1"/>
      <c r="H1340" s="1"/>
      <c r="I1340" s="20"/>
      <c r="J1340" s="1"/>
      <c r="K1340" s="16"/>
      <c r="L1340" s="16"/>
      <c r="M1340" s="17">
        <f>Table34[[#This Row],[Debet]]</f>
        <v>0</v>
      </c>
      <c r="T1340"/>
    </row>
    <row r="1341" spans="1:20" x14ac:dyDescent="0.25">
      <c r="A1341" s="11"/>
      <c r="B1341" s="1"/>
      <c r="C1341" s="13"/>
      <c r="D1341" s="23"/>
      <c r="E1341" s="23"/>
      <c r="F1341" s="14" t="str">
        <f>LEFT(Table34[[#This Row],[Account Description ]],5)</f>
        <v/>
      </c>
      <c r="G1341" s="1"/>
      <c r="H1341" s="1"/>
      <c r="I1341" s="20"/>
      <c r="J1341" s="1"/>
      <c r="K1341" s="16"/>
      <c r="L1341" s="16"/>
      <c r="M1341" s="17">
        <f>Table34[[#This Row],[Debet]]</f>
        <v>0</v>
      </c>
      <c r="T1341"/>
    </row>
    <row r="1342" spans="1:20" x14ac:dyDescent="0.25">
      <c r="A1342" s="11"/>
      <c r="B1342" s="1"/>
      <c r="C1342" s="13"/>
      <c r="D1342" s="23"/>
      <c r="E1342" s="23"/>
      <c r="F1342" s="14" t="str">
        <f>LEFT(Table34[[#This Row],[Account Description ]],5)</f>
        <v/>
      </c>
      <c r="G1342" s="1"/>
      <c r="H1342" s="1"/>
      <c r="I1342" s="20"/>
      <c r="J1342" s="1"/>
      <c r="K1342" s="16"/>
      <c r="L1342" s="16"/>
      <c r="M1342" s="17">
        <f>Table34[[#This Row],[Debet]]</f>
        <v>0</v>
      </c>
      <c r="T1342"/>
    </row>
    <row r="1343" spans="1:20" x14ac:dyDescent="0.25">
      <c r="A1343" s="11"/>
      <c r="B1343" s="1"/>
      <c r="C1343" s="13"/>
      <c r="D1343" s="23"/>
      <c r="E1343" s="23"/>
      <c r="F1343" s="14" t="str">
        <f>LEFT(Table34[[#This Row],[Account Description ]],5)</f>
        <v/>
      </c>
      <c r="G1343" s="1"/>
      <c r="H1343" s="1"/>
      <c r="I1343" s="20"/>
      <c r="J1343" s="1"/>
      <c r="K1343" s="16"/>
      <c r="L1343" s="16"/>
      <c r="M1343" s="17">
        <f>Table34[[#This Row],[Debet]]</f>
        <v>0</v>
      </c>
      <c r="T1343"/>
    </row>
    <row r="1344" spans="1:20" x14ac:dyDescent="0.25">
      <c r="A1344" s="11"/>
      <c r="B1344" s="1"/>
      <c r="C1344" s="13"/>
      <c r="D1344" s="23"/>
      <c r="E1344" s="23"/>
      <c r="F1344" s="14" t="str">
        <f>LEFT(Table34[[#This Row],[Account Description ]],5)</f>
        <v/>
      </c>
      <c r="G1344" s="1"/>
      <c r="H1344" s="1"/>
      <c r="I1344" s="20"/>
      <c r="J1344" s="1"/>
      <c r="K1344" s="16"/>
      <c r="L1344" s="16"/>
      <c r="M1344" s="17">
        <f>Table34[[#This Row],[Debet]]</f>
        <v>0</v>
      </c>
      <c r="T1344"/>
    </row>
    <row r="1345" spans="1:20" x14ac:dyDescent="0.25">
      <c r="A1345" s="11"/>
      <c r="B1345" s="1"/>
      <c r="C1345" s="13"/>
      <c r="D1345" s="23"/>
      <c r="E1345" s="23"/>
      <c r="F1345" s="14" t="str">
        <f>LEFT(Table34[[#This Row],[Account Description ]],5)</f>
        <v/>
      </c>
      <c r="G1345" s="1"/>
      <c r="H1345" s="1"/>
      <c r="I1345" s="20"/>
      <c r="J1345" s="1"/>
      <c r="K1345" s="16"/>
      <c r="L1345" s="16"/>
      <c r="M1345" s="17">
        <f>Table34[[#This Row],[Debet]]</f>
        <v>0</v>
      </c>
      <c r="T1345"/>
    </row>
    <row r="1346" spans="1:20" x14ac:dyDescent="0.25">
      <c r="A1346" s="11"/>
      <c r="B1346" s="1"/>
      <c r="C1346" s="13"/>
      <c r="D1346" s="23"/>
      <c r="E1346" s="23"/>
      <c r="F1346" s="14" t="str">
        <f>LEFT(Table34[[#This Row],[Account Description ]],5)</f>
        <v/>
      </c>
      <c r="G1346" s="1"/>
      <c r="H1346" s="1"/>
      <c r="I1346" s="20"/>
      <c r="J1346" s="1"/>
      <c r="K1346" s="16"/>
      <c r="L1346" s="16"/>
      <c r="M1346" s="17">
        <f>Table34[[#This Row],[Debet]]</f>
        <v>0</v>
      </c>
      <c r="T1346"/>
    </row>
    <row r="1347" spans="1:20" x14ac:dyDescent="0.25">
      <c r="A1347" s="11"/>
      <c r="B1347" s="1"/>
      <c r="C1347" s="13"/>
      <c r="D1347" s="23"/>
      <c r="E1347" s="23"/>
      <c r="F1347" s="14" t="str">
        <f>LEFT(Table34[[#This Row],[Account Description ]],5)</f>
        <v/>
      </c>
      <c r="G1347" s="1"/>
      <c r="H1347" s="1"/>
      <c r="I1347" s="20"/>
      <c r="J1347" s="1"/>
      <c r="K1347" s="16"/>
      <c r="L1347" s="16"/>
      <c r="M1347" s="17">
        <f>Table34[[#This Row],[Debet]]</f>
        <v>0</v>
      </c>
      <c r="T1347"/>
    </row>
    <row r="1348" spans="1:20" x14ac:dyDescent="0.25">
      <c r="A1348" s="11"/>
      <c r="B1348" s="1"/>
      <c r="C1348" s="13"/>
      <c r="D1348" s="23"/>
      <c r="E1348" s="23"/>
      <c r="F1348" s="14" t="str">
        <f>LEFT(Table34[[#This Row],[Account Description ]],5)</f>
        <v/>
      </c>
      <c r="G1348" s="1"/>
      <c r="H1348" s="1"/>
      <c r="I1348" s="20"/>
      <c r="J1348" s="1"/>
      <c r="K1348" s="16"/>
      <c r="L1348" s="16"/>
      <c r="M1348" s="17">
        <f>Table34[[#This Row],[Debet]]</f>
        <v>0</v>
      </c>
      <c r="T1348"/>
    </row>
    <row r="1349" spans="1:20" x14ac:dyDescent="0.25">
      <c r="A1349" s="11"/>
      <c r="B1349" s="1"/>
      <c r="C1349" s="13"/>
      <c r="D1349" s="23"/>
      <c r="E1349" s="23"/>
      <c r="F1349" s="14" t="str">
        <f>LEFT(Table34[[#This Row],[Account Description ]],5)</f>
        <v/>
      </c>
      <c r="G1349" s="1"/>
      <c r="H1349" s="1"/>
      <c r="I1349" s="20"/>
      <c r="J1349" s="1"/>
      <c r="K1349" s="16"/>
      <c r="L1349" s="16"/>
      <c r="M1349" s="17">
        <f>Table34[[#This Row],[Debet]]</f>
        <v>0</v>
      </c>
      <c r="T1349"/>
    </row>
    <row r="1350" spans="1:20" x14ac:dyDescent="0.25">
      <c r="A1350" s="11"/>
      <c r="B1350" s="1"/>
      <c r="C1350" s="13"/>
      <c r="D1350" s="23"/>
      <c r="E1350" s="23"/>
      <c r="F1350" s="14" t="str">
        <f>LEFT(Table34[[#This Row],[Account Description ]],5)</f>
        <v/>
      </c>
      <c r="G1350" s="1"/>
      <c r="H1350" s="1"/>
      <c r="I1350" s="20"/>
      <c r="J1350" s="1"/>
      <c r="K1350" s="16"/>
      <c r="L1350" s="16"/>
      <c r="M1350" s="17">
        <f>Table34[[#This Row],[Debet]]</f>
        <v>0</v>
      </c>
      <c r="T1350"/>
    </row>
    <row r="1351" spans="1:20" x14ac:dyDescent="0.25">
      <c r="A1351" s="11"/>
      <c r="B1351" s="1"/>
      <c r="C1351" s="13"/>
      <c r="D1351" s="23"/>
      <c r="E1351" s="23"/>
      <c r="F1351" s="14" t="str">
        <f>LEFT(Table34[[#This Row],[Account Description ]],5)</f>
        <v/>
      </c>
      <c r="G1351" s="1"/>
      <c r="H1351" s="1"/>
      <c r="I1351" s="20"/>
      <c r="J1351" s="1"/>
      <c r="K1351" s="16"/>
      <c r="L1351" s="16"/>
      <c r="M1351" s="17">
        <f>Table34[[#This Row],[Debet]]</f>
        <v>0</v>
      </c>
      <c r="T1351"/>
    </row>
    <row r="1352" spans="1:20" x14ac:dyDescent="0.25">
      <c r="A1352" s="11"/>
      <c r="B1352" s="1"/>
      <c r="C1352" s="13"/>
      <c r="D1352" s="23"/>
      <c r="E1352" s="23"/>
      <c r="F1352" s="14" t="str">
        <f>LEFT(Table34[[#This Row],[Account Description ]],5)</f>
        <v/>
      </c>
      <c r="G1352" s="1"/>
      <c r="H1352" s="1"/>
      <c r="I1352" s="20"/>
      <c r="J1352" s="1"/>
      <c r="K1352" s="16"/>
      <c r="L1352" s="16"/>
      <c r="M1352" s="17">
        <f>Table34[[#This Row],[Debet]]</f>
        <v>0</v>
      </c>
      <c r="T1352"/>
    </row>
    <row r="1353" spans="1:20" x14ac:dyDescent="0.25">
      <c r="A1353" s="11"/>
      <c r="B1353" s="1"/>
      <c r="C1353" s="13"/>
      <c r="D1353" s="23"/>
      <c r="E1353" s="23"/>
      <c r="F1353" s="14" t="str">
        <f>LEFT(Table34[[#This Row],[Account Description ]],5)</f>
        <v/>
      </c>
      <c r="G1353" s="1"/>
      <c r="H1353" s="1"/>
      <c r="I1353" s="20"/>
      <c r="J1353" s="1"/>
      <c r="K1353" s="16"/>
      <c r="L1353" s="16"/>
      <c r="M1353" s="17">
        <f>Table34[[#This Row],[Debet]]</f>
        <v>0</v>
      </c>
      <c r="T1353"/>
    </row>
    <row r="1354" spans="1:20" x14ac:dyDescent="0.25">
      <c r="A1354" s="11"/>
      <c r="B1354" s="1"/>
      <c r="C1354" s="13"/>
      <c r="D1354" s="23"/>
      <c r="E1354" s="23"/>
      <c r="F1354" s="14" t="str">
        <f>LEFT(Table34[[#This Row],[Account Description ]],5)</f>
        <v/>
      </c>
      <c r="G1354" s="1"/>
      <c r="H1354" s="1"/>
      <c r="I1354" s="20"/>
      <c r="J1354" s="1"/>
      <c r="K1354" s="16"/>
      <c r="L1354" s="16"/>
      <c r="M1354" s="17">
        <f>Table34[[#This Row],[Debet]]</f>
        <v>0</v>
      </c>
      <c r="T1354"/>
    </row>
    <row r="1355" spans="1:20" x14ac:dyDescent="0.25">
      <c r="A1355" s="11"/>
      <c r="B1355" s="1"/>
      <c r="C1355" s="13"/>
      <c r="D1355" s="23"/>
      <c r="E1355" s="23"/>
      <c r="F1355" s="14" t="str">
        <f>LEFT(Table34[[#This Row],[Account Description ]],5)</f>
        <v/>
      </c>
      <c r="G1355" s="1"/>
      <c r="H1355" s="1"/>
      <c r="I1355" s="20"/>
      <c r="J1355" s="1"/>
      <c r="K1355" s="16"/>
      <c r="L1355" s="16"/>
      <c r="M1355" s="17">
        <f>Table34[[#This Row],[Debet]]</f>
        <v>0</v>
      </c>
      <c r="T1355"/>
    </row>
    <row r="1356" spans="1:20" x14ac:dyDescent="0.25">
      <c r="A1356" s="11"/>
      <c r="B1356" s="1"/>
      <c r="C1356" s="13"/>
      <c r="D1356" s="23"/>
      <c r="E1356" s="23"/>
      <c r="F1356" s="14" t="str">
        <f>LEFT(Table34[[#This Row],[Account Description ]],5)</f>
        <v/>
      </c>
      <c r="G1356" s="1"/>
      <c r="H1356" s="1"/>
      <c r="I1356" s="20"/>
      <c r="J1356" s="1"/>
      <c r="K1356" s="16"/>
      <c r="L1356" s="16"/>
      <c r="M1356" s="17">
        <f>Table34[[#This Row],[Debet]]</f>
        <v>0</v>
      </c>
      <c r="T1356"/>
    </row>
    <row r="1357" spans="1:20" x14ac:dyDescent="0.25">
      <c r="A1357" s="11"/>
      <c r="B1357" s="1"/>
      <c r="C1357" s="13"/>
      <c r="D1357" s="23"/>
      <c r="E1357" s="23"/>
      <c r="F1357" s="14" t="str">
        <f>LEFT(Table34[[#This Row],[Account Description ]],5)</f>
        <v/>
      </c>
      <c r="G1357" s="1"/>
      <c r="H1357" s="1"/>
      <c r="I1357" s="20"/>
      <c r="J1357" s="1"/>
      <c r="K1357" s="16"/>
      <c r="L1357" s="16"/>
      <c r="M1357" s="17">
        <f>Table34[[#This Row],[Debet]]</f>
        <v>0</v>
      </c>
      <c r="T1357"/>
    </row>
    <row r="1358" spans="1:20" x14ac:dyDescent="0.25">
      <c r="A1358" s="11"/>
      <c r="B1358" s="1"/>
      <c r="C1358" s="13"/>
      <c r="D1358" s="23"/>
      <c r="E1358" s="23"/>
      <c r="F1358" s="14" t="str">
        <f>LEFT(Table34[[#This Row],[Account Description ]],5)</f>
        <v/>
      </c>
      <c r="G1358" s="1"/>
      <c r="H1358" s="1"/>
      <c r="I1358" s="20"/>
      <c r="J1358" s="1"/>
      <c r="K1358" s="16"/>
      <c r="L1358" s="16"/>
      <c r="M1358" s="17">
        <f>Table34[[#This Row],[Debet]]</f>
        <v>0</v>
      </c>
      <c r="T1358"/>
    </row>
    <row r="1359" spans="1:20" x14ac:dyDescent="0.25">
      <c r="A1359" s="11"/>
      <c r="B1359" s="1"/>
      <c r="C1359" s="13"/>
      <c r="D1359" s="23"/>
      <c r="E1359" s="23"/>
      <c r="F1359" s="14" t="str">
        <f>LEFT(Table34[[#This Row],[Account Description ]],5)</f>
        <v/>
      </c>
      <c r="G1359" s="1"/>
      <c r="H1359" s="1"/>
      <c r="I1359" s="20"/>
      <c r="J1359" s="1"/>
      <c r="K1359" s="16"/>
      <c r="L1359" s="16"/>
      <c r="M1359" s="17">
        <f>Table34[[#This Row],[Debet]]</f>
        <v>0</v>
      </c>
      <c r="T1359"/>
    </row>
    <row r="1360" spans="1:20" x14ac:dyDescent="0.25">
      <c r="A1360" s="11"/>
      <c r="B1360" s="1"/>
      <c r="C1360" s="13"/>
      <c r="D1360" s="23"/>
      <c r="E1360" s="23"/>
      <c r="F1360" s="14" t="str">
        <f>LEFT(Table34[[#This Row],[Account Description ]],5)</f>
        <v/>
      </c>
      <c r="G1360" s="1"/>
      <c r="H1360" s="1"/>
      <c r="I1360" s="20"/>
      <c r="J1360" s="1"/>
      <c r="K1360" s="16"/>
      <c r="L1360" s="16"/>
      <c r="M1360" s="17">
        <f>Table34[[#This Row],[Debet]]</f>
        <v>0</v>
      </c>
      <c r="T1360"/>
    </row>
    <row r="1361" spans="1:20" x14ac:dyDescent="0.25">
      <c r="A1361" s="11"/>
      <c r="B1361" s="1"/>
      <c r="C1361" s="13"/>
      <c r="D1361" s="23"/>
      <c r="E1361" s="23"/>
      <c r="F1361" s="14" t="str">
        <f>LEFT(Table34[[#This Row],[Account Description ]],5)</f>
        <v/>
      </c>
      <c r="G1361" s="1"/>
      <c r="H1361" s="1"/>
      <c r="I1361" s="20"/>
      <c r="J1361" s="1"/>
      <c r="K1361" s="16"/>
      <c r="L1361" s="16"/>
      <c r="M1361" s="17">
        <f>Table34[[#This Row],[Debet]]</f>
        <v>0</v>
      </c>
      <c r="T1361"/>
    </row>
    <row r="1362" spans="1:20" x14ac:dyDescent="0.25">
      <c r="A1362" s="11"/>
      <c r="B1362" s="1"/>
      <c r="C1362" s="13"/>
      <c r="D1362" s="23"/>
      <c r="E1362" s="23"/>
      <c r="F1362" s="14" t="str">
        <f>LEFT(Table34[[#This Row],[Account Description ]],5)</f>
        <v/>
      </c>
      <c r="G1362" s="1"/>
      <c r="H1362" s="1"/>
      <c r="I1362" s="20"/>
      <c r="J1362" s="1"/>
      <c r="K1362" s="16"/>
      <c r="L1362" s="16"/>
      <c r="M1362" s="17">
        <f>Table34[[#This Row],[Debet]]</f>
        <v>0</v>
      </c>
      <c r="T1362"/>
    </row>
    <row r="1363" spans="1:20" x14ac:dyDescent="0.25">
      <c r="A1363" s="11"/>
      <c r="B1363" s="1"/>
      <c r="C1363" s="13"/>
      <c r="D1363" s="23"/>
      <c r="E1363" s="23"/>
      <c r="F1363" s="14" t="str">
        <f>LEFT(Table34[[#This Row],[Account Description ]],5)</f>
        <v/>
      </c>
      <c r="G1363" s="1"/>
      <c r="H1363" s="1"/>
      <c r="I1363" s="20"/>
      <c r="J1363" s="1"/>
      <c r="K1363" s="16"/>
      <c r="L1363" s="16"/>
      <c r="M1363" s="17">
        <f>Table34[[#This Row],[Debet]]</f>
        <v>0</v>
      </c>
      <c r="T1363"/>
    </row>
    <row r="1364" spans="1:20" x14ac:dyDescent="0.25">
      <c r="A1364" s="11"/>
      <c r="B1364" s="1"/>
      <c r="C1364" s="13"/>
      <c r="D1364" s="23"/>
      <c r="E1364" s="23"/>
      <c r="F1364" s="14" t="str">
        <f>LEFT(Table34[[#This Row],[Account Description ]],5)</f>
        <v/>
      </c>
      <c r="G1364" s="1"/>
      <c r="H1364" s="1"/>
      <c r="I1364" s="20"/>
      <c r="J1364" s="1"/>
      <c r="K1364" s="16"/>
      <c r="L1364" s="16"/>
      <c r="M1364" s="17">
        <f>Table34[[#This Row],[Debet]]</f>
        <v>0</v>
      </c>
      <c r="T1364"/>
    </row>
    <row r="1365" spans="1:20" x14ac:dyDescent="0.25">
      <c r="A1365" s="11"/>
      <c r="B1365" s="1"/>
      <c r="C1365" s="13"/>
      <c r="D1365" s="23"/>
      <c r="E1365" s="23"/>
      <c r="F1365" s="14" t="str">
        <f>LEFT(Table34[[#This Row],[Account Description ]],5)</f>
        <v/>
      </c>
      <c r="G1365" s="1"/>
      <c r="H1365" s="1"/>
      <c r="I1365" s="20"/>
      <c r="J1365" s="1"/>
      <c r="K1365" s="16"/>
      <c r="L1365" s="16"/>
      <c r="M1365" s="17">
        <f>Table34[[#This Row],[Debet]]</f>
        <v>0</v>
      </c>
      <c r="T1365"/>
    </row>
    <row r="1366" spans="1:20" x14ac:dyDescent="0.25">
      <c r="A1366" s="11"/>
      <c r="B1366" s="1"/>
      <c r="C1366" s="13"/>
      <c r="D1366" s="23"/>
      <c r="E1366" s="23"/>
      <c r="F1366" s="14" t="str">
        <f>LEFT(Table34[[#This Row],[Account Description ]],5)</f>
        <v/>
      </c>
      <c r="G1366" s="1"/>
      <c r="H1366" s="1"/>
      <c r="I1366" s="20"/>
      <c r="J1366" s="1"/>
      <c r="K1366" s="16"/>
      <c r="L1366" s="16"/>
      <c r="M1366" s="17">
        <f>Table34[[#This Row],[Debet]]</f>
        <v>0</v>
      </c>
      <c r="T1366"/>
    </row>
    <row r="1367" spans="1:20" x14ac:dyDescent="0.25">
      <c r="A1367" s="11"/>
      <c r="B1367" s="1"/>
      <c r="C1367" s="13"/>
      <c r="D1367" s="23"/>
      <c r="E1367" s="23"/>
      <c r="F1367" s="14" t="str">
        <f>LEFT(Table34[[#This Row],[Account Description ]],5)</f>
        <v/>
      </c>
      <c r="G1367" s="1"/>
      <c r="H1367" s="1"/>
      <c r="I1367" s="20"/>
      <c r="J1367" s="1"/>
      <c r="K1367" s="16"/>
      <c r="L1367" s="16"/>
      <c r="M1367" s="17">
        <f>Table34[[#This Row],[Debet]]</f>
        <v>0</v>
      </c>
      <c r="T1367"/>
    </row>
    <row r="1368" spans="1:20" x14ac:dyDescent="0.25">
      <c r="A1368" s="11"/>
      <c r="B1368" s="1"/>
      <c r="C1368" s="13"/>
      <c r="D1368" s="23"/>
      <c r="E1368" s="23"/>
      <c r="F1368" s="14" t="str">
        <f>LEFT(Table34[[#This Row],[Account Description ]],5)</f>
        <v/>
      </c>
      <c r="G1368" s="1"/>
      <c r="H1368" s="1"/>
      <c r="I1368" s="20"/>
      <c r="J1368" s="1"/>
      <c r="K1368" s="16"/>
      <c r="L1368" s="16"/>
      <c r="M1368" s="17">
        <f>Table34[[#This Row],[Debet]]</f>
        <v>0</v>
      </c>
      <c r="T1368"/>
    </row>
    <row r="1369" spans="1:20" x14ac:dyDescent="0.25">
      <c r="A1369" s="11"/>
      <c r="B1369" s="1"/>
      <c r="C1369" s="13"/>
      <c r="D1369" s="23"/>
      <c r="E1369" s="23"/>
      <c r="F1369" s="14" t="str">
        <f>LEFT(Table34[[#This Row],[Account Description ]],5)</f>
        <v/>
      </c>
      <c r="G1369" s="1"/>
      <c r="H1369" s="1"/>
      <c r="I1369" s="20"/>
      <c r="J1369" s="1"/>
      <c r="K1369" s="16"/>
      <c r="L1369" s="16"/>
      <c r="M1369" s="17">
        <f>Table34[[#This Row],[Debet]]</f>
        <v>0</v>
      </c>
      <c r="T1369"/>
    </row>
    <row r="1370" spans="1:20" x14ac:dyDescent="0.25">
      <c r="A1370" s="11"/>
      <c r="B1370" s="1"/>
      <c r="C1370" s="13"/>
      <c r="D1370" s="23"/>
      <c r="E1370" s="23"/>
      <c r="F1370" s="14" t="str">
        <f>LEFT(Table34[[#This Row],[Account Description ]],5)</f>
        <v/>
      </c>
      <c r="G1370" s="1"/>
      <c r="H1370" s="1"/>
      <c r="I1370" s="20"/>
      <c r="J1370" s="1"/>
      <c r="K1370" s="16"/>
      <c r="L1370" s="16"/>
      <c r="M1370" s="17">
        <f>Table34[[#This Row],[Debet]]</f>
        <v>0</v>
      </c>
      <c r="T1370"/>
    </row>
    <row r="1371" spans="1:20" x14ac:dyDescent="0.25">
      <c r="A1371" s="11"/>
      <c r="B1371" s="1"/>
      <c r="C1371" s="13"/>
      <c r="D1371" s="23"/>
      <c r="E1371" s="23"/>
      <c r="F1371" s="14" t="str">
        <f>LEFT(Table34[[#This Row],[Account Description ]],5)</f>
        <v/>
      </c>
      <c r="G1371" s="1"/>
      <c r="H1371" s="1"/>
      <c r="I1371" s="20"/>
      <c r="J1371" s="1"/>
      <c r="K1371" s="16"/>
      <c r="L1371" s="16"/>
      <c r="M1371" s="17">
        <f>Table34[[#This Row],[Debet]]</f>
        <v>0</v>
      </c>
      <c r="T1371"/>
    </row>
    <row r="1372" spans="1:20" x14ac:dyDescent="0.25">
      <c r="A1372" s="11"/>
      <c r="B1372" s="1"/>
      <c r="C1372" s="13"/>
      <c r="D1372" s="23"/>
      <c r="E1372" s="23"/>
      <c r="F1372" s="14" t="str">
        <f>LEFT(Table34[[#This Row],[Account Description ]],5)</f>
        <v/>
      </c>
      <c r="G1372" s="1"/>
      <c r="H1372" s="1"/>
      <c r="I1372" s="20"/>
      <c r="J1372" s="1"/>
      <c r="K1372" s="16"/>
      <c r="L1372" s="16"/>
      <c r="M1372" s="17">
        <f>Table34[[#This Row],[Debet]]</f>
        <v>0</v>
      </c>
      <c r="T1372"/>
    </row>
    <row r="1373" spans="1:20" x14ac:dyDescent="0.25">
      <c r="A1373" s="11"/>
      <c r="B1373" s="1"/>
      <c r="C1373" s="13"/>
      <c r="D1373" s="23"/>
      <c r="E1373" s="23"/>
      <c r="F1373" s="14" t="str">
        <f>LEFT(Table34[[#This Row],[Account Description ]],5)</f>
        <v/>
      </c>
      <c r="G1373" s="1"/>
      <c r="H1373" s="1"/>
      <c r="I1373" s="20"/>
      <c r="J1373" s="1"/>
      <c r="K1373" s="16"/>
      <c r="L1373" s="16"/>
      <c r="M1373" s="17">
        <f>Table34[[#This Row],[Debet]]</f>
        <v>0</v>
      </c>
      <c r="T1373"/>
    </row>
    <row r="1374" spans="1:20" x14ac:dyDescent="0.25">
      <c r="A1374" s="11"/>
      <c r="B1374" s="1"/>
      <c r="C1374" s="13"/>
      <c r="D1374" s="23"/>
      <c r="E1374" s="23"/>
      <c r="F1374" s="14" t="str">
        <f>LEFT(Table34[[#This Row],[Account Description ]],5)</f>
        <v/>
      </c>
      <c r="G1374" s="1"/>
      <c r="H1374" s="1"/>
      <c r="I1374" s="20"/>
      <c r="J1374" s="1"/>
      <c r="K1374" s="16"/>
      <c r="L1374" s="16"/>
      <c r="M1374" s="17">
        <f>Table34[[#This Row],[Debet]]</f>
        <v>0</v>
      </c>
      <c r="T1374"/>
    </row>
    <row r="1375" spans="1:20" x14ac:dyDescent="0.25">
      <c r="A1375" s="11"/>
      <c r="B1375" s="1"/>
      <c r="C1375" s="13"/>
      <c r="D1375" s="23"/>
      <c r="E1375" s="23"/>
      <c r="F1375" s="14" t="str">
        <f>LEFT(Table34[[#This Row],[Account Description ]],5)</f>
        <v/>
      </c>
      <c r="G1375" s="1"/>
      <c r="H1375" s="1"/>
      <c r="I1375" s="20"/>
      <c r="J1375" s="1"/>
      <c r="K1375" s="16"/>
      <c r="L1375" s="16"/>
      <c r="M1375" s="17">
        <f>Table34[[#This Row],[Debet]]</f>
        <v>0</v>
      </c>
      <c r="T1375"/>
    </row>
    <row r="1376" spans="1:20" x14ac:dyDescent="0.25">
      <c r="A1376" s="11"/>
      <c r="B1376" s="1"/>
      <c r="C1376" s="13"/>
      <c r="D1376" s="23"/>
      <c r="E1376" s="23"/>
      <c r="F1376" s="14" t="str">
        <f>LEFT(Table34[[#This Row],[Account Description ]],5)</f>
        <v/>
      </c>
      <c r="G1376" s="1"/>
      <c r="H1376" s="1"/>
      <c r="I1376" s="20"/>
      <c r="J1376" s="1"/>
      <c r="K1376" s="16"/>
      <c r="L1376" s="16"/>
      <c r="M1376" s="17">
        <f>Table34[[#This Row],[Debet]]</f>
        <v>0</v>
      </c>
      <c r="T1376"/>
    </row>
    <row r="1377" spans="1:20" x14ac:dyDescent="0.25">
      <c r="A1377" s="11"/>
      <c r="B1377" s="1"/>
      <c r="C1377" s="13"/>
      <c r="D1377" s="23"/>
      <c r="E1377" s="23"/>
      <c r="F1377" s="14" t="str">
        <f>LEFT(Table34[[#This Row],[Account Description ]],5)</f>
        <v/>
      </c>
      <c r="G1377" s="1"/>
      <c r="H1377" s="1"/>
      <c r="I1377" s="20"/>
      <c r="J1377" s="1"/>
      <c r="K1377" s="16"/>
      <c r="L1377" s="16"/>
      <c r="M1377" s="17">
        <f>Table34[[#This Row],[Debet]]</f>
        <v>0</v>
      </c>
      <c r="T1377"/>
    </row>
    <row r="1378" spans="1:20" x14ac:dyDescent="0.25">
      <c r="A1378" s="11"/>
      <c r="B1378" s="1"/>
      <c r="C1378" s="13"/>
      <c r="D1378" s="23"/>
      <c r="E1378" s="23"/>
      <c r="F1378" s="14" t="str">
        <f>LEFT(Table34[[#This Row],[Account Description ]],5)</f>
        <v/>
      </c>
      <c r="G1378" s="1"/>
      <c r="H1378" s="1"/>
      <c r="I1378" s="20"/>
      <c r="J1378" s="1"/>
      <c r="K1378" s="16"/>
      <c r="L1378" s="16"/>
      <c r="M1378" s="17">
        <f>Table34[[#This Row],[Debet]]</f>
        <v>0</v>
      </c>
      <c r="T1378"/>
    </row>
    <row r="1379" spans="1:20" x14ac:dyDescent="0.25">
      <c r="A1379" s="11"/>
      <c r="B1379" s="1"/>
      <c r="C1379" s="13"/>
      <c r="D1379" s="23"/>
      <c r="E1379" s="23"/>
      <c r="F1379" s="14" t="str">
        <f>LEFT(Table34[[#This Row],[Account Description ]],5)</f>
        <v/>
      </c>
      <c r="G1379" s="1"/>
      <c r="H1379" s="1"/>
      <c r="I1379" s="20"/>
      <c r="J1379" s="1"/>
      <c r="K1379" s="16"/>
      <c r="L1379" s="16"/>
      <c r="M1379" s="17">
        <f>Table34[[#This Row],[Debet]]</f>
        <v>0</v>
      </c>
      <c r="T1379"/>
    </row>
    <row r="1380" spans="1:20" x14ac:dyDescent="0.25">
      <c r="A1380" s="11"/>
      <c r="B1380" s="1"/>
      <c r="C1380" s="13"/>
      <c r="D1380" s="23"/>
      <c r="E1380" s="23"/>
      <c r="F1380" s="14" t="str">
        <f>LEFT(Table34[[#This Row],[Account Description ]],5)</f>
        <v/>
      </c>
      <c r="G1380" s="1"/>
      <c r="H1380" s="1"/>
      <c r="I1380" s="20"/>
      <c r="J1380" s="1"/>
      <c r="K1380" s="16"/>
      <c r="L1380" s="16"/>
      <c r="M1380" s="17">
        <f>Table34[[#This Row],[Debet]]</f>
        <v>0</v>
      </c>
      <c r="T1380"/>
    </row>
    <row r="1381" spans="1:20" x14ac:dyDescent="0.25">
      <c r="A1381" s="11"/>
      <c r="B1381" s="1"/>
      <c r="C1381" s="13"/>
      <c r="D1381" s="23"/>
      <c r="E1381" s="23"/>
      <c r="F1381" s="14" t="str">
        <f>LEFT(Table34[[#This Row],[Account Description ]],5)</f>
        <v/>
      </c>
      <c r="G1381" s="1"/>
      <c r="H1381" s="1"/>
      <c r="I1381" s="20"/>
      <c r="J1381" s="1"/>
      <c r="K1381" s="16"/>
      <c r="L1381" s="16"/>
      <c r="M1381" s="17">
        <f>Table34[[#This Row],[Debet]]</f>
        <v>0</v>
      </c>
      <c r="T1381"/>
    </row>
    <row r="1382" spans="1:20" x14ac:dyDescent="0.25">
      <c r="A1382" s="11"/>
      <c r="B1382" s="1"/>
      <c r="C1382" s="13"/>
      <c r="D1382" s="23"/>
      <c r="E1382" s="23"/>
      <c r="F1382" s="14" t="str">
        <f>LEFT(Table34[[#This Row],[Account Description ]],5)</f>
        <v/>
      </c>
      <c r="G1382" s="1"/>
      <c r="H1382" s="1"/>
      <c r="I1382" s="20"/>
      <c r="J1382" s="1"/>
      <c r="K1382" s="16"/>
      <c r="L1382" s="16"/>
      <c r="M1382" s="17">
        <f>Table34[[#This Row],[Debet]]</f>
        <v>0</v>
      </c>
      <c r="T1382"/>
    </row>
    <row r="1383" spans="1:20" x14ac:dyDescent="0.25">
      <c r="A1383" s="11"/>
      <c r="B1383" s="1"/>
      <c r="C1383" s="13"/>
      <c r="D1383" s="23"/>
      <c r="E1383" s="23"/>
      <c r="F1383" s="14" t="str">
        <f>LEFT(Table34[[#This Row],[Account Description ]],5)</f>
        <v/>
      </c>
      <c r="G1383" s="1"/>
      <c r="H1383" s="1"/>
      <c r="I1383" s="20"/>
      <c r="J1383" s="1"/>
      <c r="K1383" s="16"/>
      <c r="L1383" s="16"/>
      <c r="M1383" s="17">
        <f>Table34[[#This Row],[Debet]]</f>
        <v>0</v>
      </c>
      <c r="T1383"/>
    </row>
    <row r="1384" spans="1:20" x14ac:dyDescent="0.25">
      <c r="A1384" s="11"/>
      <c r="B1384" s="1"/>
      <c r="C1384" s="13"/>
      <c r="D1384" s="23"/>
      <c r="E1384" s="23"/>
      <c r="F1384" s="14" t="str">
        <f>LEFT(Table34[[#This Row],[Account Description ]],5)</f>
        <v/>
      </c>
      <c r="G1384" s="1"/>
      <c r="H1384" s="1"/>
      <c r="I1384" s="20"/>
      <c r="J1384" s="1"/>
      <c r="K1384" s="16"/>
      <c r="L1384" s="16"/>
      <c r="M1384" s="17">
        <f>Table34[[#This Row],[Debet]]</f>
        <v>0</v>
      </c>
      <c r="T1384"/>
    </row>
    <row r="1385" spans="1:20" x14ac:dyDescent="0.25">
      <c r="A1385" s="11"/>
      <c r="B1385" s="1"/>
      <c r="C1385" s="13"/>
      <c r="D1385" s="23"/>
      <c r="E1385" s="23"/>
      <c r="F1385" s="14" t="str">
        <f>LEFT(Table34[[#This Row],[Account Description ]],5)</f>
        <v/>
      </c>
      <c r="G1385" s="1"/>
      <c r="H1385" s="1"/>
      <c r="I1385" s="20"/>
      <c r="J1385" s="1"/>
      <c r="K1385" s="16"/>
      <c r="L1385" s="16"/>
      <c r="M1385" s="17">
        <f>Table34[[#This Row],[Debet]]</f>
        <v>0</v>
      </c>
      <c r="T1385"/>
    </row>
    <row r="1386" spans="1:20" x14ac:dyDescent="0.25">
      <c r="A1386" s="11"/>
      <c r="B1386" s="1"/>
      <c r="C1386" s="13"/>
      <c r="D1386" s="23"/>
      <c r="E1386" s="23"/>
      <c r="F1386" s="14" t="str">
        <f>LEFT(Table34[[#This Row],[Account Description ]],5)</f>
        <v/>
      </c>
      <c r="G1386" s="1"/>
      <c r="H1386" s="1"/>
      <c r="I1386" s="20"/>
      <c r="J1386" s="1"/>
      <c r="K1386" s="16"/>
      <c r="L1386" s="16"/>
      <c r="M1386" s="17">
        <f>Table34[[#This Row],[Debet]]</f>
        <v>0</v>
      </c>
      <c r="T1386"/>
    </row>
    <row r="1387" spans="1:20" x14ac:dyDescent="0.25">
      <c r="A1387" s="11"/>
      <c r="B1387" s="1"/>
      <c r="C1387" s="13"/>
      <c r="D1387" s="23"/>
      <c r="E1387" s="23"/>
      <c r="F1387" s="14" t="str">
        <f>LEFT(Table34[[#This Row],[Account Description ]],5)</f>
        <v/>
      </c>
      <c r="G1387" s="1"/>
      <c r="H1387" s="1"/>
      <c r="I1387" s="20"/>
      <c r="J1387" s="1"/>
      <c r="K1387" s="16"/>
      <c r="L1387" s="16"/>
      <c r="M1387" s="17">
        <f>Table34[[#This Row],[Debet]]</f>
        <v>0</v>
      </c>
      <c r="T1387"/>
    </row>
    <row r="1388" spans="1:20" x14ac:dyDescent="0.25">
      <c r="A1388" s="11"/>
      <c r="B1388" s="1"/>
      <c r="C1388" s="13"/>
      <c r="D1388" s="23"/>
      <c r="E1388" s="23"/>
      <c r="F1388" s="14" t="str">
        <f>LEFT(Table34[[#This Row],[Account Description ]],5)</f>
        <v/>
      </c>
      <c r="G1388" s="1"/>
      <c r="H1388" s="1"/>
      <c r="I1388" s="20"/>
      <c r="J1388" s="1"/>
      <c r="K1388" s="16"/>
      <c r="L1388" s="16"/>
      <c r="M1388" s="17">
        <f>Table34[[#This Row],[Debet]]</f>
        <v>0</v>
      </c>
      <c r="T1388"/>
    </row>
    <row r="1389" spans="1:20" x14ac:dyDescent="0.25">
      <c r="A1389" s="11"/>
      <c r="B1389" s="1"/>
      <c r="C1389" s="13"/>
      <c r="D1389" s="23"/>
      <c r="E1389" s="23"/>
      <c r="F1389" s="14" t="str">
        <f>LEFT(Table34[[#This Row],[Account Description ]],5)</f>
        <v/>
      </c>
      <c r="G1389" s="1"/>
      <c r="H1389" s="1"/>
      <c r="I1389" s="20"/>
      <c r="J1389" s="1"/>
      <c r="K1389" s="16"/>
      <c r="L1389" s="16"/>
      <c r="M1389" s="17">
        <f>Table34[[#This Row],[Debet]]</f>
        <v>0</v>
      </c>
      <c r="T1389"/>
    </row>
    <row r="1390" spans="1:20" x14ac:dyDescent="0.25">
      <c r="A1390" s="11"/>
      <c r="B1390" s="1"/>
      <c r="C1390" s="13"/>
      <c r="D1390" s="23"/>
      <c r="E1390" s="23"/>
      <c r="F1390" s="14" t="str">
        <f>LEFT(Table34[[#This Row],[Account Description ]],5)</f>
        <v/>
      </c>
      <c r="G1390" s="1"/>
      <c r="H1390" s="1"/>
      <c r="I1390" s="20"/>
      <c r="J1390" s="1"/>
      <c r="K1390" s="16"/>
      <c r="L1390" s="16"/>
      <c r="M1390" s="17">
        <f>Table34[[#This Row],[Debet]]</f>
        <v>0</v>
      </c>
      <c r="T1390"/>
    </row>
    <row r="1391" spans="1:20" x14ac:dyDescent="0.25">
      <c r="A1391" s="11"/>
      <c r="B1391" s="1"/>
      <c r="C1391" s="13"/>
      <c r="D1391" s="23"/>
      <c r="E1391" s="23"/>
      <c r="F1391" s="14" t="str">
        <f>LEFT(Table34[[#This Row],[Account Description ]],5)</f>
        <v/>
      </c>
      <c r="G1391" s="1"/>
      <c r="H1391" s="1"/>
      <c r="I1391" s="20"/>
      <c r="J1391" s="1"/>
      <c r="K1391" s="16"/>
      <c r="L1391" s="16"/>
      <c r="M1391" s="17">
        <f>Table34[[#This Row],[Debet]]</f>
        <v>0</v>
      </c>
      <c r="T1391"/>
    </row>
    <row r="1392" spans="1:20" x14ac:dyDescent="0.25">
      <c r="A1392" s="11"/>
      <c r="B1392" s="1"/>
      <c r="C1392" s="13"/>
      <c r="D1392" s="23"/>
      <c r="E1392" s="23"/>
      <c r="F1392" s="14" t="str">
        <f>LEFT(Table34[[#This Row],[Account Description ]],5)</f>
        <v/>
      </c>
      <c r="G1392" s="1"/>
      <c r="H1392" s="1"/>
      <c r="I1392" s="20"/>
      <c r="J1392" s="1"/>
      <c r="K1392" s="16"/>
      <c r="L1392" s="16"/>
      <c r="M1392" s="17">
        <f>Table34[[#This Row],[Debet]]</f>
        <v>0</v>
      </c>
      <c r="T1392"/>
    </row>
    <row r="1393" spans="1:20" x14ac:dyDescent="0.25">
      <c r="A1393" s="11"/>
      <c r="B1393" s="1"/>
      <c r="C1393" s="13"/>
      <c r="D1393" s="23"/>
      <c r="E1393" s="23"/>
      <c r="F1393" s="14" t="str">
        <f>LEFT(Table34[[#This Row],[Account Description ]],5)</f>
        <v/>
      </c>
      <c r="G1393" s="1"/>
      <c r="H1393" s="1"/>
      <c r="I1393" s="20"/>
      <c r="J1393" s="1"/>
      <c r="K1393" s="16"/>
      <c r="L1393" s="16"/>
      <c r="M1393" s="17">
        <f>Table34[[#This Row],[Debet]]</f>
        <v>0</v>
      </c>
      <c r="T1393"/>
    </row>
    <row r="1394" spans="1:20" x14ac:dyDescent="0.25">
      <c r="A1394" s="11"/>
      <c r="B1394" s="1"/>
      <c r="C1394" s="13"/>
      <c r="D1394" s="23"/>
      <c r="E1394" s="23"/>
      <c r="F1394" s="14" t="str">
        <f>LEFT(Table34[[#This Row],[Account Description ]],5)</f>
        <v/>
      </c>
      <c r="G1394" s="1"/>
      <c r="H1394" s="1"/>
      <c r="I1394" s="20"/>
      <c r="J1394" s="1"/>
      <c r="K1394" s="16"/>
      <c r="L1394" s="16"/>
      <c r="M1394" s="17">
        <f>Table34[[#This Row],[Debet]]</f>
        <v>0</v>
      </c>
      <c r="T1394"/>
    </row>
    <row r="1395" spans="1:20" x14ac:dyDescent="0.25">
      <c r="A1395" s="11"/>
      <c r="B1395" s="1"/>
      <c r="C1395" s="13"/>
      <c r="D1395" s="23"/>
      <c r="E1395" s="23"/>
      <c r="F1395" s="14" t="str">
        <f>LEFT(Table34[[#This Row],[Account Description ]],5)</f>
        <v/>
      </c>
      <c r="G1395" s="1"/>
      <c r="H1395" s="1"/>
      <c r="I1395" s="20"/>
      <c r="J1395" s="1"/>
      <c r="K1395" s="16"/>
      <c r="L1395" s="16"/>
      <c r="M1395" s="17">
        <f>Table34[[#This Row],[Debet]]</f>
        <v>0</v>
      </c>
      <c r="T1395"/>
    </row>
    <row r="1396" spans="1:20" x14ac:dyDescent="0.25">
      <c r="A1396" s="11"/>
      <c r="B1396" s="1"/>
      <c r="C1396" s="13"/>
      <c r="D1396" s="23"/>
      <c r="E1396" s="23"/>
      <c r="F1396" s="14" t="str">
        <f>LEFT(Table34[[#This Row],[Account Description ]],5)</f>
        <v/>
      </c>
      <c r="G1396" s="1"/>
      <c r="H1396" s="1"/>
      <c r="I1396" s="20"/>
      <c r="J1396" s="1"/>
      <c r="K1396" s="16"/>
      <c r="L1396" s="16"/>
      <c r="M1396" s="17">
        <f>Table34[[#This Row],[Debet]]</f>
        <v>0</v>
      </c>
      <c r="T1396"/>
    </row>
    <row r="1397" spans="1:20" x14ac:dyDescent="0.25">
      <c r="A1397" s="11"/>
      <c r="B1397" s="1"/>
      <c r="C1397" s="13"/>
      <c r="D1397" s="23"/>
      <c r="E1397" s="23"/>
      <c r="F1397" s="14" t="str">
        <f>LEFT(Table34[[#This Row],[Account Description ]],5)</f>
        <v/>
      </c>
      <c r="G1397" s="1"/>
      <c r="H1397" s="1"/>
      <c r="I1397" s="20"/>
      <c r="J1397" s="1"/>
      <c r="K1397" s="16"/>
      <c r="L1397" s="16"/>
      <c r="M1397" s="17">
        <f>Table34[[#This Row],[Debet]]</f>
        <v>0</v>
      </c>
      <c r="T1397"/>
    </row>
    <row r="1398" spans="1:20" x14ac:dyDescent="0.25">
      <c r="A1398" s="11"/>
      <c r="B1398" s="1"/>
      <c r="C1398" s="13"/>
      <c r="D1398" s="23"/>
      <c r="E1398" s="23"/>
      <c r="F1398" s="14" t="str">
        <f>LEFT(Table34[[#This Row],[Account Description ]],5)</f>
        <v/>
      </c>
      <c r="G1398" s="1"/>
      <c r="H1398" s="1"/>
      <c r="I1398" s="20"/>
      <c r="J1398" s="1"/>
      <c r="K1398" s="16"/>
      <c r="L1398" s="16"/>
      <c r="M1398" s="17">
        <f>Table34[[#This Row],[Debet]]</f>
        <v>0</v>
      </c>
      <c r="T1398"/>
    </row>
    <row r="1399" spans="1:20" x14ac:dyDescent="0.25">
      <c r="A1399" s="11"/>
      <c r="B1399" s="1"/>
      <c r="C1399" s="13"/>
      <c r="D1399" s="23"/>
      <c r="E1399" s="23"/>
      <c r="F1399" s="14" t="str">
        <f>LEFT(Table34[[#This Row],[Account Description ]],5)</f>
        <v/>
      </c>
      <c r="G1399" s="1"/>
      <c r="H1399" s="1"/>
      <c r="I1399" s="20"/>
      <c r="J1399" s="1"/>
      <c r="K1399" s="16"/>
      <c r="L1399" s="16"/>
      <c r="M1399" s="17">
        <f>Table34[[#This Row],[Debet]]</f>
        <v>0</v>
      </c>
      <c r="T1399"/>
    </row>
    <row r="1400" spans="1:20" x14ac:dyDescent="0.25">
      <c r="A1400" s="11"/>
      <c r="B1400" s="1"/>
      <c r="C1400" s="13"/>
      <c r="D1400" s="23"/>
      <c r="E1400" s="23"/>
      <c r="F1400" s="14" t="str">
        <f>LEFT(Table34[[#This Row],[Account Description ]],5)</f>
        <v/>
      </c>
      <c r="G1400" s="1"/>
      <c r="H1400" s="1"/>
      <c r="I1400" s="20"/>
      <c r="J1400" s="1"/>
      <c r="K1400" s="16"/>
      <c r="L1400" s="16"/>
      <c r="M1400" s="17">
        <f>Table34[[#This Row],[Debet]]</f>
        <v>0</v>
      </c>
      <c r="T1400"/>
    </row>
    <row r="1401" spans="1:20" x14ac:dyDescent="0.25">
      <c r="A1401" s="11"/>
      <c r="B1401" s="1"/>
      <c r="C1401" s="13"/>
      <c r="D1401" s="23"/>
      <c r="E1401" s="23"/>
      <c r="F1401" s="14" t="str">
        <f>LEFT(Table34[[#This Row],[Account Description ]],5)</f>
        <v/>
      </c>
      <c r="G1401" s="1"/>
      <c r="H1401" s="1"/>
      <c r="I1401" s="20"/>
      <c r="J1401" s="1"/>
      <c r="K1401" s="16"/>
      <c r="L1401" s="16"/>
      <c r="M1401" s="17">
        <f>Table34[[#This Row],[Debet]]</f>
        <v>0</v>
      </c>
      <c r="T1401"/>
    </row>
    <row r="1402" spans="1:20" x14ac:dyDescent="0.25">
      <c r="A1402" s="11"/>
      <c r="B1402" s="1"/>
      <c r="C1402" s="13"/>
      <c r="D1402" s="23"/>
      <c r="E1402" s="23"/>
      <c r="F1402" s="14" t="str">
        <f>LEFT(Table34[[#This Row],[Account Description ]],5)</f>
        <v/>
      </c>
      <c r="G1402" s="1"/>
      <c r="H1402" s="1"/>
      <c r="I1402" s="20"/>
      <c r="J1402" s="1"/>
      <c r="K1402" s="16"/>
      <c r="L1402" s="16"/>
      <c r="M1402" s="17">
        <f>Table34[[#This Row],[Debet]]</f>
        <v>0</v>
      </c>
      <c r="T1402"/>
    </row>
    <row r="1403" spans="1:20" x14ac:dyDescent="0.25">
      <c r="A1403" s="11"/>
      <c r="B1403" s="1"/>
      <c r="C1403" s="13"/>
      <c r="D1403" s="23"/>
      <c r="E1403" s="23"/>
      <c r="F1403" s="14" t="str">
        <f>LEFT(Table34[[#This Row],[Account Description ]],5)</f>
        <v/>
      </c>
      <c r="G1403" s="1"/>
      <c r="H1403" s="1"/>
      <c r="I1403" s="20"/>
      <c r="J1403" s="1"/>
      <c r="K1403" s="16"/>
      <c r="L1403" s="16"/>
      <c r="M1403" s="17">
        <f>Table34[[#This Row],[Debet]]</f>
        <v>0</v>
      </c>
      <c r="T1403"/>
    </row>
    <row r="1404" spans="1:20" x14ac:dyDescent="0.25">
      <c r="A1404" s="11"/>
      <c r="B1404" s="1"/>
      <c r="C1404" s="13"/>
      <c r="D1404" s="23"/>
      <c r="E1404" s="23"/>
      <c r="F1404" s="14" t="str">
        <f>LEFT(Table34[[#This Row],[Account Description ]],5)</f>
        <v/>
      </c>
      <c r="G1404" s="1"/>
      <c r="H1404" s="1"/>
      <c r="I1404" s="20"/>
      <c r="J1404" s="1"/>
      <c r="K1404" s="16"/>
      <c r="L1404" s="16"/>
      <c r="M1404" s="17">
        <f>Table34[[#This Row],[Debet]]</f>
        <v>0</v>
      </c>
      <c r="T1404"/>
    </row>
    <row r="1405" spans="1:20" x14ac:dyDescent="0.25">
      <c r="A1405" s="11"/>
      <c r="B1405" s="1"/>
      <c r="C1405" s="13"/>
      <c r="D1405" s="23"/>
      <c r="E1405" s="23"/>
      <c r="F1405" s="14" t="str">
        <f>LEFT(Table34[[#This Row],[Account Description ]],5)</f>
        <v/>
      </c>
      <c r="G1405" s="1"/>
      <c r="H1405" s="1"/>
      <c r="I1405" s="20"/>
      <c r="J1405" s="1"/>
      <c r="K1405" s="16"/>
      <c r="L1405" s="16"/>
      <c r="M1405" s="17">
        <f>Table34[[#This Row],[Debet]]</f>
        <v>0</v>
      </c>
      <c r="T1405"/>
    </row>
    <row r="1406" spans="1:20" x14ac:dyDescent="0.25">
      <c r="A1406" s="11"/>
      <c r="B1406" s="1"/>
      <c r="C1406" s="13"/>
      <c r="D1406" s="23"/>
      <c r="E1406" s="23"/>
      <c r="F1406" s="14" t="str">
        <f>LEFT(Table34[[#This Row],[Account Description ]],5)</f>
        <v/>
      </c>
      <c r="G1406" s="1"/>
      <c r="H1406" s="1"/>
      <c r="I1406" s="20"/>
      <c r="J1406" s="1"/>
      <c r="K1406" s="16"/>
      <c r="L1406" s="16"/>
      <c r="M1406" s="17">
        <f>Table34[[#This Row],[Debet]]</f>
        <v>0</v>
      </c>
      <c r="T1406"/>
    </row>
    <row r="1407" spans="1:20" x14ac:dyDescent="0.25">
      <c r="A1407" s="11"/>
      <c r="B1407" s="1"/>
      <c r="C1407" s="13"/>
      <c r="D1407" s="23"/>
      <c r="E1407" s="23"/>
      <c r="F1407" s="14" t="str">
        <f>LEFT(Table34[[#This Row],[Account Description ]],5)</f>
        <v/>
      </c>
      <c r="G1407" s="1"/>
      <c r="H1407" s="1"/>
      <c r="I1407" s="20"/>
      <c r="J1407" s="1"/>
      <c r="K1407" s="16"/>
      <c r="L1407" s="16"/>
      <c r="M1407" s="17">
        <f>Table34[[#This Row],[Debet]]</f>
        <v>0</v>
      </c>
      <c r="T1407"/>
    </row>
    <row r="1408" spans="1:20" x14ac:dyDescent="0.25">
      <c r="A1408" s="11"/>
      <c r="B1408" s="1"/>
      <c r="C1408" s="13"/>
      <c r="D1408" s="23"/>
      <c r="E1408" s="23"/>
      <c r="F1408" s="14" t="str">
        <f>LEFT(Table34[[#This Row],[Account Description ]],5)</f>
        <v/>
      </c>
      <c r="G1408" s="1"/>
      <c r="H1408" s="1"/>
      <c r="I1408" s="20"/>
      <c r="J1408" s="1"/>
      <c r="K1408" s="16"/>
      <c r="L1408" s="16"/>
      <c r="M1408" s="17">
        <f>Table34[[#This Row],[Debet]]</f>
        <v>0</v>
      </c>
      <c r="T1408"/>
    </row>
    <row r="1409" spans="1:20" x14ac:dyDescent="0.25">
      <c r="A1409" s="11"/>
      <c r="B1409" s="1"/>
      <c r="C1409" s="13"/>
      <c r="D1409" s="23"/>
      <c r="E1409" s="23"/>
      <c r="F1409" s="14" t="str">
        <f>LEFT(Table34[[#This Row],[Account Description ]],5)</f>
        <v/>
      </c>
      <c r="G1409" s="1"/>
      <c r="H1409" s="1"/>
      <c r="I1409" s="20"/>
      <c r="J1409" s="1"/>
      <c r="K1409" s="16"/>
      <c r="L1409" s="16"/>
      <c r="M1409" s="17">
        <f>Table34[[#This Row],[Debet]]</f>
        <v>0</v>
      </c>
      <c r="T1409"/>
    </row>
    <row r="1410" spans="1:20" x14ac:dyDescent="0.25">
      <c r="A1410" s="11"/>
      <c r="B1410" s="1"/>
      <c r="C1410" s="13"/>
      <c r="D1410" s="23"/>
      <c r="E1410" s="23"/>
      <c r="F1410" s="14" t="str">
        <f>LEFT(Table34[[#This Row],[Account Description ]],5)</f>
        <v/>
      </c>
      <c r="G1410" s="1"/>
      <c r="H1410" s="1"/>
      <c r="I1410" s="20"/>
      <c r="J1410" s="1"/>
      <c r="K1410" s="16"/>
      <c r="L1410" s="16"/>
      <c r="M1410" s="17">
        <f>Table34[[#This Row],[Debet]]</f>
        <v>0</v>
      </c>
      <c r="T1410"/>
    </row>
    <row r="1411" spans="1:20" x14ac:dyDescent="0.25">
      <c r="A1411" s="11"/>
      <c r="B1411" s="1"/>
      <c r="C1411" s="13"/>
      <c r="D1411" s="23"/>
      <c r="E1411" s="23"/>
      <c r="F1411" s="14" t="str">
        <f>LEFT(Table34[[#This Row],[Account Description ]],5)</f>
        <v/>
      </c>
      <c r="G1411" s="1"/>
      <c r="H1411" s="1"/>
      <c r="I1411" s="20"/>
      <c r="J1411" s="1"/>
      <c r="K1411" s="16"/>
      <c r="L1411" s="16"/>
      <c r="M1411" s="17">
        <f>Table34[[#This Row],[Debet]]</f>
        <v>0</v>
      </c>
      <c r="T1411"/>
    </row>
    <row r="1412" spans="1:20" x14ac:dyDescent="0.25">
      <c r="A1412" s="11"/>
      <c r="B1412" s="1"/>
      <c r="C1412" s="13"/>
      <c r="D1412" s="23"/>
      <c r="E1412" s="23"/>
      <c r="F1412" s="14" t="str">
        <f>LEFT(Table34[[#This Row],[Account Description ]],5)</f>
        <v/>
      </c>
      <c r="G1412" s="1"/>
      <c r="H1412" s="1"/>
      <c r="I1412" s="20"/>
      <c r="J1412" s="1"/>
      <c r="K1412" s="16"/>
      <c r="L1412" s="16"/>
      <c r="M1412" s="17">
        <f>Table34[[#This Row],[Debet]]</f>
        <v>0</v>
      </c>
      <c r="T1412"/>
    </row>
    <row r="1413" spans="1:20" x14ac:dyDescent="0.25">
      <c r="A1413" s="11"/>
      <c r="B1413" s="1"/>
      <c r="C1413" s="13"/>
      <c r="D1413" s="23"/>
      <c r="E1413" s="23"/>
      <c r="F1413" s="14" t="str">
        <f>LEFT(Table34[[#This Row],[Account Description ]],5)</f>
        <v/>
      </c>
      <c r="G1413" s="1"/>
      <c r="H1413" s="1"/>
      <c r="I1413" s="20"/>
      <c r="J1413" s="1"/>
      <c r="K1413" s="16"/>
      <c r="L1413" s="16"/>
      <c r="M1413" s="17">
        <f>Table34[[#This Row],[Debet]]</f>
        <v>0</v>
      </c>
      <c r="T1413"/>
    </row>
    <row r="1414" spans="1:20" x14ac:dyDescent="0.25">
      <c r="A1414" s="11"/>
      <c r="B1414" s="1"/>
      <c r="C1414" s="13"/>
      <c r="D1414" s="23"/>
      <c r="E1414" s="23"/>
      <c r="F1414" s="14" t="str">
        <f>LEFT(Table34[[#This Row],[Account Description ]],5)</f>
        <v/>
      </c>
      <c r="G1414" s="1"/>
      <c r="H1414" s="1"/>
      <c r="I1414" s="20"/>
      <c r="J1414" s="1"/>
      <c r="K1414" s="16"/>
      <c r="L1414" s="16"/>
      <c r="M1414" s="17">
        <f>Table34[[#This Row],[Debet]]</f>
        <v>0</v>
      </c>
      <c r="T1414"/>
    </row>
    <row r="1415" spans="1:20" x14ac:dyDescent="0.25">
      <c r="A1415" s="11"/>
      <c r="B1415" s="1"/>
      <c r="C1415" s="13"/>
      <c r="D1415" s="23"/>
      <c r="E1415" s="23"/>
      <c r="F1415" s="14" t="str">
        <f>LEFT(Table34[[#This Row],[Account Description ]],5)</f>
        <v/>
      </c>
      <c r="G1415" s="1"/>
      <c r="H1415" s="1"/>
      <c r="I1415" s="20"/>
      <c r="J1415" s="1"/>
      <c r="K1415" s="16"/>
      <c r="L1415" s="16"/>
      <c r="M1415" s="17">
        <f>Table34[[#This Row],[Debet]]</f>
        <v>0</v>
      </c>
      <c r="T1415"/>
    </row>
    <row r="1416" spans="1:20" x14ac:dyDescent="0.25">
      <c r="A1416" s="11"/>
      <c r="B1416" s="1"/>
      <c r="C1416" s="13"/>
      <c r="D1416" s="23"/>
      <c r="E1416" s="23"/>
      <c r="F1416" s="14" t="str">
        <f>LEFT(Table34[[#This Row],[Account Description ]],5)</f>
        <v/>
      </c>
      <c r="G1416" s="1"/>
      <c r="H1416" s="1"/>
      <c r="I1416" s="20"/>
      <c r="J1416" s="1"/>
      <c r="K1416" s="16"/>
      <c r="L1416" s="16"/>
      <c r="M1416" s="17">
        <f>Table34[[#This Row],[Debet]]</f>
        <v>0</v>
      </c>
      <c r="T1416"/>
    </row>
    <row r="1417" spans="1:20" x14ac:dyDescent="0.25">
      <c r="A1417" s="11"/>
      <c r="B1417" s="1"/>
      <c r="C1417" s="13"/>
      <c r="D1417" s="23"/>
      <c r="E1417" s="23"/>
      <c r="F1417" s="14" t="str">
        <f>LEFT(Table34[[#This Row],[Account Description ]],5)</f>
        <v/>
      </c>
      <c r="G1417" s="1"/>
      <c r="H1417" s="1"/>
      <c r="I1417" s="20"/>
      <c r="J1417" s="1"/>
      <c r="K1417" s="16"/>
      <c r="L1417" s="16"/>
      <c r="M1417" s="17">
        <f>Table34[[#This Row],[Debet]]</f>
        <v>0</v>
      </c>
      <c r="T1417"/>
    </row>
    <row r="1418" spans="1:20" x14ac:dyDescent="0.25">
      <c r="A1418" s="11"/>
      <c r="B1418" s="1"/>
      <c r="C1418" s="13"/>
      <c r="D1418" s="23"/>
      <c r="E1418" s="23"/>
      <c r="F1418" s="14" t="str">
        <f>LEFT(Table34[[#This Row],[Account Description ]],5)</f>
        <v/>
      </c>
      <c r="G1418" s="1"/>
      <c r="H1418" s="1"/>
      <c r="I1418" s="20"/>
      <c r="J1418" s="1"/>
      <c r="K1418" s="16"/>
      <c r="L1418" s="16"/>
      <c r="M1418" s="17">
        <f>Table34[[#This Row],[Debet]]</f>
        <v>0</v>
      </c>
      <c r="T1418"/>
    </row>
    <row r="1419" spans="1:20" x14ac:dyDescent="0.25">
      <c r="A1419" s="11"/>
      <c r="B1419" s="1"/>
      <c r="C1419" s="13"/>
      <c r="D1419" s="23"/>
      <c r="E1419" s="23"/>
      <c r="F1419" s="14" t="str">
        <f>LEFT(Table34[[#This Row],[Account Description ]],5)</f>
        <v/>
      </c>
      <c r="G1419" s="1"/>
      <c r="H1419" s="1"/>
      <c r="I1419" s="20"/>
      <c r="J1419" s="1"/>
      <c r="K1419" s="16"/>
      <c r="L1419" s="16"/>
      <c r="M1419" s="17">
        <f>Table34[[#This Row],[Debet]]</f>
        <v>0</v>
      </c>
      <c r="T1419"/>
    </row>
    <row r="1420" spans="1:20" x14ac:dyDescent="0.25">
      <c r="A1420" s="11"/>
      <c r="B1420" s="1"/>
      <c r="C1420" s="13"/>
      <c r="D1420" s="23"/>
      <c r="E1420" s="23"/>
      <c r="F1420" s="14" t="str">
        <f>LEFT(Table34[[#This Row],[Account Description ]],5)</f>
        <v/>
      </c>
      <c r="G1420" s="1"/>
      <c r="H1420" s="1"/>
      <c r="I1420" s="20"/>
      <c r="J1420" s="1"/>
      <c r="K1420" s="16"/>
      <c r="L1420" s="16"/>
      <c r="M1420" s="17">
        <f>Table34[[#This Row],[Debet]]</f>
        <v>0</v>
      </c>
      <c r="T1420"/>
    </row>
    <row r="1421" spans="1:20" x14ac:dyDescent="0.25">
      <c r="A1421" s="11"/>
      <c r="B1421" s="1"/>
      <c r="C1421" s="13"/>
      <c r="D1421" s="23"/>
      <c r="E1421" s="23"/>
      <c r="F1421" s="14" t="str">
        <f>LEFT(Table34[[#This Row],[Account Description ]],5)</f>
        <v/>
      </c>
      <c r="G1421" s="1"/>
      <c r="H1421" s="1"/>
      <c r="I1421" s="20"/>
      <c r="J1421" s="1"/>
      <c r="K1421" s="16"/>
      <c r="L1421" s="16"/>
      <c r="M1421" s="17">
        <f>Table34[[#This Row],[Debet]]</f>
        <v>0</v>
      </c>
      <c r="T1421"/>
    </row>
    <row r="1422" spans="1:20" x14ac:dyDescent="0.25">
      <c r="A1422" s="11"/>
      <c r="B1422" s="1"/>
      <c r="C1422" s="13"/>
      <c r="D1422" s="23"/>
      <c r="E1422" s="23"/>
      <c r="F1422" s="14" t="str">
        <f>LEFT(Table34[[#This Row],[Account Description ]],5)</f>
        <v/>
      </c>
      <c r="G1422" s="1"/>
      <c r="H1422" s="1"/>
      <c r="I1422" s="20"/>
      <c r="J1422" s="1"/>
      <c r="K1422" s="16"/>
      <c r="L1422" s="16"/>
      <c r="M1422" s="17">
        <f>Table34[[#This Row],[Debet]]</f>
        <v>0</v>
      </c>
      <c r="T1422"/>
    </row>
    <row r="1423" spans="1:20" x14ac:dyDescent="0.25">
      <c r="A1423" s="11"/>
      <c r="B1423" s="1"/>
      <c r="C1423" s="13"/>
      <c r="D1423" s="23"/>
      <c r="E1423" s="23"/>
      <c r="F1423" s="14" t="str">
        <f>LEFT(Table34[[#This Row],[Account Description ]],5)</f>
        <v/>
      </c>
      <c r="G1423" s="1"/>
      <c r="H1423" s="1"/>
      <c r="I1423" s="20"/>
      <c r="J1423" s="1"/>
      <c r="K1423" s="16"/>
      <c r="L1423" s="16"/>
      <c r="M1423" s="17">
        <f>Table34[[#This Row],[Debet]]</f>
        <v>0</v>
      </c>
      <c r="T1423"/>
    </row>
    <row r="1424" spans="1:20" x14ac:dyDescent="0.25">
      <c r="A1424" s="11"/>
      <c r="B1424" s="1"/>
      <c r="C1424" s="13"/>
      <c r="D1424" s="23"/>
      <c r="E1424" s="23"/>
      <c r="F1424" s="14" t="str">
        <f>LEFT(Table34[[#This Row],[Account Description ]],5)</f>
        <v/>
      </c>
      <c r="G1424" s="1"/>
      <c r="H1424" s="1"/>
      <c r="I1424" s="20"/>
      <c r="J1424" s="1"/>
      <c r="K1424" s="16"/>
      <c r="L1424" s="16"/>
      <c r="M1424" s="17">
        <f>Table34[[#This Row],[Debet]]</f>
        <v>0</v>
      </c>
      <c r="T1424"/>
    </row>
    <row r="1425" spans="1:20" x14ac:dyDescent="0.25">
      <c r="A1425" s="11"/>
      <c r="B1425" s="1"/>
      <c r="C1425" s="13"/>
      <c r="D1425" s="23"/>
      <c r="E1425" s="23"/>
      <c r="F1425" s="14" t="str">
        <f>LEFT(Table34[[#This Row],[Account Description ]],5)</f>
        <v/>
      </c>
      <c r="G1425" s="1"/>
      <c r="H1425" s="1"/>
      <c r="I1425" s="20"/>
      <c r="J1425" s="1"/>
      <c r="K1425" s="16"/>
      <c r="L1425" s="16"/>
      <c r="M1425" s="17">
        <f>Table34[[#This Row],[Debet]]</f>
        <v>0</v>
      </c>
      <c r="T1425"/>
    </row>
    <row r="1426" spans="1:20" x14ac:dyDescent="0.25">
      <c r="A1426" s="11"/>
      <c r="B1426" s="1"/>
      <c r="C1426" s="13"/>
      <c r="D1426" s="23"/>
      <c r="E1426" s="23"/>
      <c r="F1426" s="14" t="str">
        <f>LEFT(Table34[[#This Row],[Account Description ]],5)</f>
        <v/>
      </c>
      <c r="G1426" s="1"/>
      <c r="H1426" s="1"/>
      <c r="I1426" s="20"/>
      <c r="J1426" s="1"/>
      <c r="K1426" s="16"/>
      <c r="L1426" s="16"/>
      <c r="M1426" s="17">
        <f>Table34[[#This Row],[Debet]]</f>
        <v>0</v>
      </c>
      <c r="T1426"/>
    </row>
    <row r="1427" spans="1:20" x14ac:dyDescent="0.25">
      <c r="A1427" s="11"/>
      <c r="B1427" s="1"/>
      <c r="C1427" s="13"/>
      <c r="D1427" s="23"/>
      <c r="E1427" s="23"/>
      <c r="F1427" s="14" t="str">
        <f>LEFT(Table34[[#This Row],[Account Description ]],5)</f>
        <v/>
      </c>
      <c r="G1427" s="1"/>
      <c r="H1427" s="1"/>
      <c r="I1427" s="20"/>
      <c r="J1427" s="1"/>
      <c r="K1427" s="16"/>
      <c r="L1427" s="16"/>
      <c r="M1427" s="17">
        <f>Table34[[#This Row],[Debet]]</f>
        <v>0</v>
      </c>
      <c r="T1427"/>
    </row>
    <row r="1428" spans="1:20" x14ac:dyDescent="0.25">
      <c r="A1428" s="11"/>
      <c r="B1428" s="1"/>
      <c r="C1428" s="13"/>
      <c r="D1428" s="23"/>
      <c r="E1428" s="23"/>
      <c r="F1428" s="14" t="str">
        <f>LEFT(Table34[[#This Row],[Account Description ]],5)</f>
        <v/>
      </c>
      <c r="G1428" s="1"/>
      <c r="H1428" s="1"/>
      <c r="I1428" s="20"/>
      <c r="J1428" s="1"/>
      <c r="K1428" s="16"/>
      <c r="L1428" s="16"/>
      <c r="M1428" s="17">
        <f>Table34[[#This Row],[Debet]]</f>
        <v>0</v>
      </c>
      <c r="T1428"/>
    </row>
    <row r="1429" spans="1:20" x14ac:dyDescent="0.25">
      <c r="A1429" s="11"/>
      <c r="B1429" s="1"/>
      <c r="C1429" s="13"/>
      <c r="D1429" s="23"/>
      <c r="E1429" s="23"/>
      <c r="F1429" s="14" t="str">
        <f>LEFT(Table34[[#This Row],[Account Description ]],5)</f>
        <v/>
      </c>
      <c r="G1429" s="1"/>
      <c r="H1429" s="1"/>
      <c r="I1429" s="20"/>
      <c r="J1429" s="1"/>
      <c r="K1429" s="16"/>
      <c r="L1429" s="16"/>
      <c r="M1429" s="17">
        <f>Table34[[#This Row],[Debet]]</f>
        <v>0</v>
      </c>
      <c r="T1429"/>
    </row>
    <row r="1430" spans="1:20" x14ac:dyDescent="0.25">
      <c r="A1430" s="11"/>
      <c r="B1430" s="1"/>
      <c r="C1430" s="13"/>
      <c r="D1430" s="23"/>
      <c r="E1430" s="23"/>
      <c r="F1430" s="14" t="str">
        <f>LEFT(Table34[[#This Row],[Account Description ]],5)</f>
        <v/>
      </c>
      <c r="G1430" s="1"/>
      <c r="H1430" s="1"/>
      <c r="I1430" s="20"/>
      <c r="J1430" s="1"/>
      <c r="K1430" s="16"/>
      <c r="L1430" s="16"/>
      <c r="M1430" s="17">
        <f>Table34[[#This Row],[Debet]]</f>
        <v>0</v>
      </c>
      <c r="T1430"/>
    </row>
    <row r="1431" spans="1:20" x14ac:dyDescent="0.25">
      <c r="A1431" s="11"/>
      <c r="B1431" s="1"/>
      <c r="C1431" s="13"/>
      <c r="D1431" s="23"/>
      <c r="E1431" s="23"/>
      <c r="F1431" s="14" t="str">
        <f>LEFT(Table34[[#This Row],[Account Description ]],5)</f>
        <v/>
      </c>
      <c r="G1431" s="1"/>
      <c r="H1431" s="1"/>
      <c r="I1431" s="20"/>
      <c r="J1431" s="1"/>
      <c r="K1431" s="16"/>
      <c r="L1431" s="16"/>
      <c r="M1431" s="17">
        <f>Table34[[#This Row],[Debet]]</f>
        <v>0</v>
      </c>
      <c r="T1431"/>
    </row>
    <row r="1432" spans="1:20" x14ac:dyDescent="0.25">
      <c r="A1432" s="11"/>
      <c r="B1432" s="1"/>
      <c r="C1432" s="13"/>
      <c r="D1432" s="23"/>
      <c r="E1432" s="23"/>
      <c r="F1432" s="14" t="str">
        <f>LEFT(Table34[[#This Row],[Account Description ]],5)</f>
        <v/>
      </c>
      <c r="G1432" s="1"/>
      <c r="H1432" s="1"/>
      <c r="I1432" s="20"/>
      <c r="J1432" s="1"/>
      <c r="K1432" s="16"/>
      <c r="L1432" s="16"/>
      <c r="M1432" s="17">
        <f>Table34[[#This Row],[Debet]]</f>
        <v>0</v>
      </c>
      <c r="T1432"/>
    </row>
    <row r="1433" spans="1:20" x14ac:dyDescent="0.25">
      <c r="A1433" s="11"/>
      <c r="B1433" s="1"/>
      <c r="C1433" s="13"/>
      <c r="D1433" s="23"/>
      <c r="E1433" s="23"/>
      <c r="F1433" s="14" t="str">
        <f>LEFT(Table34[[#This Row],[Account Description ]],5)</f>
        <v/>
      </c>
      <c r="G1433" s="1"/>
      <c r="H1433" s="1"/>
      <c r="I1433" s="20"/>
      <c r="J1433" s="1"/>
      <c r="K1433" s="16"/>
      <c r="L1433" s="16"/>
      <c r="M1433" s="17">
        <f>Table34[[#This Row],[Debet]]</f>
        <v>0</v>
      </c>
      <c r="T1433"/>
    </row>
    <row r="1434" spans="1:20" x14ac:dyDescent="0.25">
      <c r="A1434" s="11"/>
      <c r="B1434" s="1"/>
      <c r="C1434" s="13"/>
      <c r="D1434" s="23"/>
      <c r="E1434" s="23"/>
      <c r="F1434" s="14" t="str">
        <f>LEFT(Table34[[#This Row],[Account Description ]],5)</f>
        <v/>
      </c>
      <c r="G1434" s="1"/>
      <c r="H1434" s="1"/>
      <c r="I1434" s="20"/>
      <c r="J1434" s="1"/>
      <c r="K1434" s="16"/>
      <c r="L1434" s="16"/>
      <c r="M1434" s="17">
        <f>Table34[[#This Row],[Debet]]</f>
        <v>0</v>
      </c>
      <c r="T1434"/>
    </row>
    <row r="1435" spans="1:20" x14ac:dyDescent="0.25">
      <c r="A1435" s="11"/>
      <c r="B1435" s="1"/>
      <c r="C1435" s="13"/>
      <c r="D1435" s="23"/>
      <c r="E1435" s="23"/>
      <c r="F1435" s="14" t="str">
        <f>LEFT(Table34[[#This Row],[Account Description ]],5)</f>
        <v/>
      </c>
      <c r="G1435" s="1"/>
      <c r="H1435" s="1"/>
      <c r="I1435" s="20"/>
      <c r="J1435" s="1"/>
      <c r="K1435" s="16"/>
      <c r="L1435" s="16"/>
      <c r="M1435" s="17">
        <f>Table34[[#This Row],[Debet]]</f>
        <v>0</v>
      </c>
      <c r="T1435"/>
    </row>
    <row r="1436" spans="1:20" x14ac:dyDescent="0.25">
      <c r="A1436" s="11"/>
      <c r="B1436" s="1"/>
      <c r="C1436" s="13"/>
      <c r="D1436" s="23"/>
      <c r="E1436" s="23"/>
      <c r="F1436" s="14" t="str">
        <f>LEFT(Table34[[#This Row],[Account Description ]],5)</f>
        <v/>
      </c>
      <c r="G1436" s="1"/>
      <c r="H1436" s="1"/>
      <c r="I1436" s="20"/>
      <c r="J1436" s="1"/>
      <c r="K1436" s="16"/>
      <c r="L1436" s="16"/>
      <c r="M1436" s="17">
        <f>Table34[[#This Row],[Debet]]</f>
        <v>0</v>
      </c>
      <c r="T1436"/>
    </row>
    <row r="1437" spans="1:20" x14ac:dyDescent="0.25">
      <c r="A1437" s="11"/>
      <c r="B1437" s="1"/>
      <c r="C1437" s="13"/>
      <c r="D1437" s="23"/>
      <c r="E1437" s="23"/>
      <c r="F1437" s="14" t="str">
        <f>LEFT(Table34[[#This Row],[Account Description ]],5)</f>
        <v/>
      </c>
      <c r="G1437" s="1"/>
      <c r="H1437" s="1"/>
      <c r="I1437" s="20"/>
      <c r="J1437" s="1"/>
      <c r="K1437" s="16"/>
      <c r="L1437" s="16"/>
      <c r="M1437" s="17">
        <f>Table34[[#This Row],[Debet]]</f>
        <v>0</v>
      </c>
      <c r="T1437"/>
    </row>
    <row r="1438" spans="1:20" x14ac:dyDescent="0.25">
      <c r="A1438" s="11"/>
      <c r="B1438" s="1"/>
      <c r="C1438" s="13"/>
      <c r="D1438" s="23"/>
      <c r="E1438" s="23"/>
      <c r="F1438" s="14" t="str">
        <f>LEFT(Table34[[#This Row],[Account Description ]],5)</f>
        <v/>
      </c>
      <c r="G1438" s="1"/>
      <c r="H1438" s="1"/>
      <c r="I1438" s="20"/>
      <c r="J1438" s="1"/>
      <c r="K1438" s="16"/>
      <c r="L1438" s="16"/>
      <c r="M1438" s="17">
        <f>Table34[[#This Row],[Debet]]</f>
        <v>0</v>
      </c>
      <c r="T1438"/>
    </row>
    <row r="1439" spans="1:20" x14ac:dyDescent="0.25">
      <c r="A1439" s="11"/>
      <c r="B1439" s="1"/>
      <c r="C1439" s="13"/>
      <c r="D1439" s="23"/>
      <c r="E1439" s="23"/>
      <c r="F1439" s="14" t="str">
        <f>LEFT(Table34[[#This Row],[Account Description ]],5)</f>
        <v/>
      </c>
      <c r="G1439" s="1"/>
      <c r="H1439" s="1"/>
      <c r="I1439" s="20"/>
      <c r="J1439" s="1"/>
      <c r="K1439" s="16"/>
      <c r="L1439" s="16"/>
      <c r="M1439" s="17">
        <f>Table34[[#This Row],[Debet]]</f>
        <v>0</v>
      </c>
      <c r="T1439"/>
    </row>
    <row r="1440" spans="1:20" x14ac:dyDescent="0.25">
      <c r="A1440" s="11"/>
      <c r="B1440" s="1"/>
      <c r="C1440" s="13"/>
      <c r="D1440" s="23"/>
      <c r="E1440" s="23"/>
      <c r="F1440" s="14" t="str">
        <f>LEFT(Table34[[#This Row],[Account Description ]],5)</f>
        <v/>
      </c>
      <c r="G1440" s="1"/>
      <c r="H1440" s="1"/>
      <c r="I1440" s="20"/>
      <c r="J1440" s="1"/>
      <c r="K1440" s="16"/>
      <c r="L1440" s="16"/>
      <c r="M1440" s="17">
        <f>Table34[[#This Row],[Debet]]</f>
        <v>0</v>
      </c>
      <c r="T1440"/>
    </row>
    <row r="1441" spans="1:20" x14ac:dyDescent="0.25">
      <c r="A1441" s="11"/>
      <c r="B1441" s="1"/>
      <c r="C1441" s="13"/>
      <c r="D1441" s="23"/>
      <c r="E1441" s="23"/>
      <c r="F1441" s="14" t="str">
        <f>LEFT(Table34[[#This Row],[Account Description ]],5)</f>
        <v/>
      </c>
      <c r="G1441" s="1"/>
      <c r="H1441" s="1"/>
      <c r="I1441" s="20"/>
      <c r="J1441" s="1"/>
      <c r="K1441" s="16"/>
      <c r="L1441" s="16"/>
      <c r="M1441" s="17">
        <f>Table34[[#This Row],[Debet]]</f>
        <v>0</v>
      </c>
      <c r="T1441"/>
    </row>
    <row r="1442" spans="1:20" x14ac:dyDescent="0.25">
      <c r="A1442" s="11"/>
      <c r="B1442" s="1"/>
      <c r="C1442" s="13"/>
      <c r="D1442" s="23"/>
      <c r="E1442" s="23"/>
      <c r="F1442" s="14" t="str">
        <f>LEFT(Table34[[#This Row],[Account Description ]],5)</f>
        <v/>
      </c>
      <c r="G1442" s="1"/>
      <c r="H1442" s="1"/>
      <c r="I1442" s="20"/>
      <c r="J1442" s="1"/>
      <c r="K1442" s="16"/>
      <c r="L1442" s="16"/>
      <c r="M1442" s="17">
        <f>Table34[[#This Row],[Debet]]</f>
        <v>0</v>
      </c>
      <c r="T1442"/>
    </row>
    <row r="1443" spans="1:20" x14ac:dyDescent="0.25">
      <c r="A1443" s="11"/>
      <c r="B1443" s="1"/>
      <c r="C1443" s="13"/>
      <c r="D1443" s="23"/>
      <c r="E1443" s="23"/>
      <c r="F1443" s="14" t="str">
        <f>LEFT(Table34[[#This Row],[Account Description ]],5)</f>
        <v/>
      </c>
      <c r="G1443" s="1"/>
      <c r="H1443" s="1"/>
      <c r="I1443" s="20"/>
      <c r="J1443" s="1"/>
      <c r="K1443" s="16"/>
      <c r="L1443" s="16"/>
      <c r="M1443" s="17">
        <f>Table34[[#This Row],[Debet]]</f>
        <v>0</v>
      </c>
      <c r="T1443"/>
    </row>
    <row r="1444" spans="1:20" x14ac:dyDescent="0.25">
      <c r="A1444" s="11"/>
      <c r="B1444" s="1"/>
      <c r="C1444" s="13"/>
      <c r="D1444" s="23"/>
      <c r="E1444" s="23"/>
      <c r="F1444" s="14" t="str">
        <f>LEFT(Table34[[#This Row],[Account Description ]],5)</f>
        <v/>
      </c>
      <c r="G1444" s="1"/>
      <c r="H1444" s="1"/>
      <c r="I1444" s="20"/>
      <c r="J1444" s="1"/>
      <c r="K1444" s="16"/>
      <c r="L1444" s="16"/>
      <c r="M1444" s="17">
        <f>Table34[[#This Row],[Debet]]</f>
        <v>0</v>
      </c>
      <c r="T1444"/>
    </row>
    <row r="1445" spans="1:20" x14ac:dyDescent="0.25">
      <c r="A1445" s="11"/>
      <c r="B1445" s="1"/>
      <c r="C1445" s="13"/>
      <c r="D1445" s="23"/>
      <c r="E1445" s="23"/>
      <c r="F1445" s="14" t="str">
        <f>LEFT(Table34[[#This Row],[Account Description ]],5)</f>
        <v/>
      </c>
      <c r="G1445" s="1"/>
      <c r="H1445" s="1"/>
      <c r="I1445" s="20"/>
      <c r="J1445" s="1"/>
      <c r="K1445" s="16"/>
      <c r="L1445" s="16"/>
      <c r="M1445" s="17">
        <f>Table34[[#This Row],[Debet]]</f>
        <v>0</v>
      </c>
      <c r="T1445"/>
    </row>
    <row r="1446" spans="1:20" x14ac:dyDescent="0.25">
      <c r="A1446" s="11"/>
      <c r="B1446" s="1"/>
      <c r="C1446" s="13"/>
      <c r="D1446" s="23"/>
      <c r="E1446" s="23"/>
      <c r="F1446" s="14" t="str">
        <f>LEFT(Table34[[#This Row],[Account Description ]],5)</f>
        <v/>
      </c>
      <c r="G1446" s="1"/>
      <c r="H1446" s="1"/>
      <c r="I1446" s="20"/>
      <c r="J1446" s="1"/>
      <c r="K1446" s="16"/>
      <c r="L1446" s="16"/>
      <c r="M1446" s="17">
        <f>Table34[[#This Row],[Debet]]</f>
        <v>0</v>
      </c>
      <c r="T1446"/>
    </row>
    <row r="1447" spans="1:20" x14ac:dyDescent="0.25">
      <c r="A1447" s="11"/>
      <c r="B1447" s="1"/>
      <c r="C1447" s="13"/>
      <c r="D1447" s="23"/>
      <c r="E1447" s="23"/>
      <c r="F1447" s="14" t="str">
        <f>LEFT(Table34[[#This Row],[Account Description ]],5)</f>
        <v/>
      </c>
      <c r="G1447" s="1"/>
      <c r="H1447" s="1"/>
      <c r="I1447" s="20"/>
      <c r="J1447" s="1"/>
      <c r="K1447" s="16"/>
      <c r="L1447" s="16"/>
      <c r="M1447" s="17">
        <f>Table34[[#This Row],[Debet]]</f>
        <v>0</v>
      </c>
      <c r="T1447"/>
    </row>
    <row r="1448" spans="1:20" x14ac:dyDescent="0.25">
      <c r="A1448" s="11"/>
      <c r="B1448" s="1"/>
      <c r="C1448" s="13"/>
      <c r="D1448" s="23"/>
      <c r="E1448" s="23"/>
      <c r="F1448" s="14" t="str">
        <f>LEFT(Table34[[#This Row],[Account Description ]],5)</f>
        <v/>
      </c>
      <c r="G1448" s="1"/>
      <c r="H1448" s="1"/>
      <c r="I1448" s="20"/>
      <c r="J1448" s="1"/>
      <c r="K1448" s="16"/>
      <c r="L1448" s="16"/>
      <c r="M1448" s="17">
        <f>Table34[[#This Row],[Debet]]</f>
        <v>0</v>
      </c>
      <c r="T1448"/>
    </row>
    <row r="1449" spans="1:20" x14ac:dyDescent="0.25">
      <c r="A1449" s="11"/>
      <c r="B1449" s="1"/>
      <c r="C1449" s="13"/>
      <c r="D1449" s="23"/>
      <c r="E1449" s="23"/>
      <c r="F1449" s="14" t="str">
        <f>LEFT(Table34[[#This Row],[Account Description ]],5)</f>
        <v/>
      </c>
      <c r="G1449" s="1"/>
      <c r="H1449" s="1"/>
      <c r="I1449" s="20"/>
      <c r="J1449" s="1"/>
      <c r="K1449" s="16"/>
      <c r="L1449" s="16"/>
      <c r="M1449" s="17">
        <f>Table34[[#This Row],[Debet]]</f>
        <v>0</v>
      </c>
      <c r="T1449"/>
    </row>
    <row r="1450" spans="1:20" x14ac:dyDescent="0.25">
      <c r="A1450" s="11"/>
      <c r="B1450" s="1"/>
      <c r="C1450" s="13"/>
      <c r="D1450" s="23"/>
      <c r="E1450" s="23"/>
      <c r="F1450" s="14" t="str">
        <f>LEFT(Table34[[#This Row],[Account Description ]],5)</f>
        <v/>
      </c>
      <c r="G1450" s="1"/>
      <c r="H1450" s="1"/>
      <c r="I1450" s="20"/>
      <c r="J1450" s="1"/>
      <c r="K1450" s="16"/>
      <c r="L1450" s="16"/>
      <c r="M1450" s="17">
        <f>Table34[[#This Row],[Debet]]</f>
        <v>0</v>
      </c>
      <c r="T1450"/>
    </row>
    <row r="1451" spans="1:20" x14ac:dyDescent="0.25">
      <c r="A1451" s="11"/>
      <c r="B1451" s="1"/>
      <c r="C1451" s="13"/>
      <c r="D1451" s="23"/>
      <c r="E1451" s="23"/>
      <c r="F1451" s="14" t="str">
        <f>LEFT(Table34[[#This Row],[Account Description ]],5)</f>
        <v/>
      </c>
      <c r="G1451" s="1"/>
      <c r="H1451" s="1"/>
      <c r="I1451" s="20"/>
      <c r="J1451" s="1"/>
      <c r="K1451" s="16"/>
      <c r="L1451" s="16"/>
      <c r="M1451" s="17">
        <f>Table34[[#This Row],[Debet]]</f>
        <v>0</v>
      </c>
      <c r="T1451"/>
    </row>
    <row r="1452" spans="1:20" x14ac:dyDescent="0.25">
      <c r="A1452" s="11"/>
      <c r="B1452" s="1"/>
      <c r="C1452" s="13"/>
      <c r="D1452" s="23"/>
      <c r="E1452" s="23"/>
      <c r="F1452" s="14" t="str">
        <f>LEFT(Table34[[#This Row],[Account Description ]],5)</f>
        <v/>
      </c>
      <c r="G1452" s="1"/>
      <c r="H1452" s="1"/>
      <c r="I1452" s="20"/>
      <c r="J1452" s="1"/>
      <c r="K1452" s="16"/>
      <c r="L1452" s="16"/>
      <c r="M1452" s="17">
        <f>Table34[[#This Row],[Debet]]</f>
        <v>0</v>
      </c>
      <c r="T1452"/>
    </row>
    <row r="1453" spans="1:20" x14ac:dyDescent="0.25">
      <c r="A1453" s="11"/>
      <c r="B1453" s="1"/>
      <c r="C1453" s="13"/>
      <c r="D1453" s="23"/>
      <c r="E1453" s="23"/>
      <c r="F1453" s="14" t="str">
        <f>LEFT(Table34[[#This Row],[Account Description ]],5)</f>
        <v/>
      </c>
      <c r="G1453" s="1"/>
      <c r="H1453" s="1"/>
      <c r="I1453" s="20"/>
      <c r="J1453" s="1"/>
      <c r="K1453" s="16"/>
      <c r="L1453" s="16"/>
      <c r="M1453" s="17">
        <f>Table34[[#This Row],[Debet]]</f>
        <v>0</v>
      </c>
      <c r="T1453"/>
    </row>
    <row r="1454" spans="1:20" x14ac:dyDescent="0.25">
      <c r="A1454" s="11"/>
      <c r="B1454" s="1"/>
      <c r="C1454" s="13"/>
      <c r="D1454" s="23"/>
      <c r="E1454" s="23"/>
      <c r="F1454" s="14" t="str">
        <f>LEFT(Table34[[#This Row],[Account Description ]],5)</f>
        <v/>
      </c>
      <c r="G1454" s="1"/>
      <c r="H1454" s="1"/>
      <c r="I1454" s="20"/>
      <c r="J1454" s="1"/>
      <c r="K1454" s="16"/>
      <c r="L1454" s="16"/>
      <c r="M1454" s="17">
        <f>Table34[[#This Row],[Debet]]</f>
        <v>0</v>
      </c>
      <c r="T1454"/>
    </row>
    <row r="1455" spans="1:20" x14ac:dyDescent="0.25">
      <c r="A1455" s="11"/>
      <c r="B1455" s="1"/>
      <c r="C1455" s="13"/>
      <c r="D1455" s="23"/>
      <c r="E1455" s="23"/>
      <c r="F1455" s="14" t="str">
        <f>LEFT(Table34[[#This Row],[Account Description ]],5)</f>
        <v/>
      </c>
      <c r="G1455" s="1"/>
      <c r="H1455" s="1"/>
      <c r="I1455" s="20"/>
      <c r="J1455" s="1"/>
      <c r="K1455" s="16"/>
      <c r="L1455" s="16"/>
      <c r="M1455" s="17">
        <f>Table34[[#This Row],[Debet]]</f>
        <v>0</v>
      </c>
      <c r="T1455"/>
    </row>
    <row r="1456" spans="1:20" x14ac:dyDescent="0.25">
      <c r="A1456" s="11"/>
      <c r="B1456" s="1"/>
      <c r="C1456" s="13"/>
      <c r="D1456" s="23"/>
      <c r="E1456" s="23"/>
      <c r="F1456" s="14" t="str">
        <f>LEFT(Table34[[#This Row],[Account Description ]],5)</f>
        <v/>
      </c>
      <c r="G1456" s="1"/>
      <c r="H1456" s="1"/>
      <c r="I1456" s="20"/>
      <c r="J1456" s="1"/>
      <c r="K1456" s="16"/>
      <c r="L1456" s="16"/>
      <c r="M1456" s="17">
        <f>Table34[[#This Row],[Debet]]</f>
        <v>0</v>
      </c>
      <c r="T1456"/>
    </row>
    <row r="1457" spans="1:20" x14ac:dyDescent="0.25">
      <c r="A1457" s="11"/>
      <c r="B1457" s="1"/>
      <c r="C1457" s="13"/>
      <c r="D1457" s="23"/>
      <c r="E1457" s="23"/>
      <c r="F1457" s="14" t="str">
        <f>LEFT(Table34[[#This Row],[Account Description ]],5)</f>
        <v/>
      </c>
      <c r="G1457" s="1"/>
      <c r="H1457" s="1"/>
      <c r="I1457" s="20"/>
      <c r="J1457" s="1"/>
      <c r="K1457" s="16"/>
      <c r="L1457" s="16"/>
      <c r="M1457" s="17">
        <f>Table34[[#This Row],[Debet]]</f>
        <v>0</v>
      </c>
      <c r="T1457"/>
    </row>
    <row r="1458" spans="1:20" x14ac:dyDescent="0.25">
      <c r="A1458" s="11"/>
      <c r="B1458" s="1"/>
      <c r="C1458" s="13"/>
      <c r="D1458" s="23"/>
      <c r="E1458" s="23"/>
      <c r="F1458" s="14" t="str">
        <f>LEFT(Table34[[#This Row],[Account Description ]],5)</f>
        <v/>
      </c>
      <c r="G1458" s="1"/>
      <c r="H1458" s="1"/>
      <c r="I1458" s="20"/>
      <c r="J1458" s="1"/>
      <c r="K1458" s="16"/>
      <c r="L1458" s="16"/>
      <c r="M1458" s="17">
        <f>Table34[[#This Row],[Debet]]</f>
        <v>0</v>
      </c>
      <c r="T1458"/>
    </row>
    <row r="1459" spans="1:20" x14ac:dyDescent="0.25">
      <c r="A1459" s="11"/>
      <c r="B1459" s="1"/>
      <c r="C1459" s="13"/>
      <c r="D1459" s="23"/>
      <c r="E1459" s="23"/>
      <c r="F1459" s="14" t="str">
        <f>LEFT(Table34[[#This Row],[Account Description ]],5)</f>
        <v/>
      </c>
      <c r="G1459" s="1"/>
      <c r="H1459" s="1"/>
      <c r="I1459" s="20"/>
      <c r="J1459" s="1"/>
      <c r="K1459" s="16"/>
      <c r="L1459" s="16"/>
      <c r="M1459" s="17">
        <f>Table34[[#This Row],[Debet]]</f>
        <v>0</v>
      </c>
      <c r="T1459"/>
    </row>
    <row r="1460" spans="1:20" x14ac:dyDescent="0.25">
      <c r="A1460" s="11"/>
      <c r="B1460" s="1"/>
      <c r="C1460" s="13"/>
      <c r="D1460" s="23"/>
      <c r="E1460" s="23"/>
      <c r="F1460" s="14" t="str">
        <f>LEFT(Table34[[#This Row],[Account Description ]],5)</f>
        <v/>
      </c>
      <c r="G1460" s="1"/>
      <c r="H1460" s="1"/>
      <c r="I1460" s="20"/>
      <c r="J1460" s="1"/>
      <c r="K1460" s="16"/>
      <c r="L1460" s="16"/>
      <c r="M1460" s="17">
        <f>Table34[[#This Row],[Debet]]</f>
        <v>0</v>
      </c>
      <c r="T1460"/>
    </row>
    <row r="1461" spans="1:20" x14ac:dyDescent="0.25">
      <c r="A1461" s="11"/>
      <c r="B1461" s="1"/>
      <c r="C1461" s="13"/>
      <c r="D1461" s="23"/>
      <c r="E1461" s="23"/>
      <c r="F1461" s="14" t="str">
        <f>LEFT(Table34[[#This Row],[Account Description ]],5)</f>
        <v/>
      </c>
      <c r="G1461" s="1"/>
      <c r="H1461" s="1"/>
      <c r="I1461" s="20"/>
      <c r="J1461" s="1"/>
      <c r="K1461" s="16"/>
      <c r="L1461" s="16"/>
      <c r="M1461" s="17">
        <f>Table34[[#This Row],[Debet]]</f>
        <v>0</v>
      </c>
      <c r="T1461"/>
    </row>
    <row r="1462" spans="1:20" x14ac:dyDescent="0.25">
      <c r="A1462" s="11"/>
      <c r="B1462" s="1"/>
      <c r="C1462" s="13"/>
      <c r="D1462" s="23"/>
      <c r="E1462" s="23"/>
      <c r="F1462" s="14" t="str">
        <f>LEFT(Table34[[#This Row],[Account Description ]],5)</f>
        <v/>
      </c>
      <c r="G1462" s="1"/>
      <c r="H1462" s="1"/>
      <c r="I1462" s="20"/>
      <c r="J1462" s="1"/>
      <c r="K1462" s="16"/>
      <c r="L1462" s="16"/>
      <c r="M1462" s="17">
        <f>Table34[[#This Row],[Debet]]</f>
        <v>0</v>
      </c>
      <c r="T1462"/>
    </row>
    <row r="1463" spans="1:20" x14ac:dyDescent="0.25">
      <c r="A1463" s="11"/>
      <c r="B1463" s="1"/>
      <c r="C1463" s="13"/>
      <c r="D1463" s="23"/>
      <c r="E1463" s="23"/>
      <c r="F1463" s="14" t="str">
        <f>LEFT(Table34[[#This Row],[Account Description ]],5)</f>
        <v/>
      </c>
      <c r="G1463" s="1"/>
      <c r="H1463" s="1"/>
      <c r="I1463" s="20"/>
      <c r="J1463" s="1"/>
      <c r="K1463" s="16"/>
      <c r="L1463" s="16"/>
      <c r="M1463" s="17">
        <f>Table34[[#This Row],[Debet]]</f>
        <v>0</v>
      </c>
      <c r="T1463"/>
    </row>
    <row r="1464" spans="1:20" x14ac:dyDescent="0.25">
      <c r="A1464" s="11"/>
      <c r="B1464" s="1"/>
      <c r="C1464" s="13"/>
      <c r="D1464" s="23"/>
      <c r="E1464" s="23"/>
      <c r="F1464" s="14" t="str">
        <f>LEFT(Table34[[#This Row],[Account Description ]],5)</f>
        <v/>
      </c>
      <c r="G1464" s="1"/>
      <c r="H1464" s="1"/>
      <c r="I1464" s="20"/>
      <c r="J1464" s="1"/>
      <c r="K1464" s="16"/>
      <c r="L1464" s="16"/>
      <c r="M1464" s="17">
        <f>Table34[[#This Row],[Debet]]</f>
        <v>0</v>
      </c>
      <c r="T1464"/>
    </row>
    <row r="1465" spans="1:20" x14ac:dyDescent="0.25">
      <c r="A1465" s="11"/>
      <c r="B1465" s="1"/>
      <c r="C1465" s="13"/>
      <c r="D1465" s="23"/>
      <c r="E1465" s="23"/>
      <c r="F1465" s="14" t="str">
        <f>LEFT(Table34[[#This Row],[Account Description ]],5)</f>
        <v/>
      </c>
      <c r="G1465" s="1"/>
      <c r="H1465" s="1"/>
      <c r="I1465" s="20"/>
      <c r="J1465" s="1"/>
      <c r="K1465" s="16"/>
      <c r="L1465" s="16"/>
      <c r="M1465" s="17">
        <f>Table34[[#This Row],[Debet]]</f>
        <v>0</v>
      </c>
      <c r="T1465"/>
    </row>
    <row r="1466" spans="1:20" x14ac:dyDescent="0.25">
      <c r="A1466" s="11"/>
      <c r="B1466" s="1"/>
      <c r="C1466" s="13"/>
      <c r="D1466" s="23"/>
      <c r="E1466" s="23"/>
      <c r="F1466" s="14" t="str">
        <f>LEFT(Table34[[#This Row],[Account Description ]],5)</f>
        <v/>
      </c>
      <c r="G1466" s="1"/>
      <c r="H1466" s="1"/>
      <c r="I1466" s="20"/>
      <c r="J1466" s="1"/>
      <c r="K1466" s="16"/>
      <c r="L1466" s="16"/>
      <c r="M1466" s="17">
        <f>Table34[[#This Row],[Debet]]</f>
        <v>0</v>
      </c>
      <c r="T1466"/>
    </row>
    <row r="1467" spans="1:20" x14ac:dyDescent="0.25">
      <c r="A1467" s="11"/>
      <c r="B1467" s="1"/>
      <c r="C1467" s="13"/>
      <c r="D1467" s="23"/>
      <c r="E1467" s="23"/>
      <c r="F1467" s="14" t="str">
        <f>LEFT(Table34[[#This Row],[Account Description ]],5)</f>
        <v/>
      </c>
      <c r="G1467" s="1"/>
      <c r="H1467" s="1"/>
      <c r="I1467" s="20"/>
      <c r="J1467" s="1"/>
      <c r="K1467" s="16"/>
      <c r="L1467" s="16"/>
      <c r="M1467" s="17">
        <f>Table34[[#This Row],[Debet]]</f>
        <v>0</v>
      </c>
      <c r="T1467"/>
    </row>
    <row r="1468" spans="1:20" x14ac:dyDescent="0.25">
      <c r="A1468" s="11"/>
      <c r="B1468" s="1"/>
      <c r="C1468" s="13"/>
      <c r="D1468" s="23"/>
      <c r="E1468" s="23"/>
      <c r="F1468" s="14" t="str">
        <f>LEFT(Table34[[#This Row],[Account Description ]],5)</f>
        <v/>
      </c>
      <c r="G1468" s="1"/>
      <c r="H1468" s="1"/>
      <c r="I1468" s="20"/>
      <c r="J1468" s="1"/>
      <c r="K1468" s="16"/>
      <c r="L1468" s="16"/>
      <c r="M1468" s="17">
        <f>Table34[[#This Row],[Debet]]</f>
        <v>0</v>
      </c>
      <c r="T1468"/>
    </row>
    <row r="1469" spans="1:20" x14ac:dyDescent="0.25">
      <c r="A1469" s="11"/>
      <c r="B1469" s="1"/>
      <c r="C1469" s="13"/>
      <c r="D1469" s="23"/>
      <c r="E1469" s="23"/>
      <c r="F1469" s="14" t="str">
        <f>LEFT(Table34[[#This Row],[Account Description ]],5)</f>
        <v/>
      </c>
      <c r="G1469" s="1"/>
      <c r="H1469" s="1"/>
      <c r="I1469" s="20"/>
      <c r="J1469" s="1"/>
      <c r="K1469" s="16"/>
      <c r="L1469" s="16"/>
      <c r="M1469" s="17">
        <f>Table34[[#This Row],[Debet]]</f>
        <v>0</v>
      </c>
      <c r="T1469"/>
    </row>
    <row r="1470" spans="1:20" x14ac:dyDescent="0.25">
      <c r="A1470" s="11"/>
      <c r="B1470" s="1"/>
      <c r="C1470" s="13"/>
      <c r="D1470" s="23"/>
      <c r="E1470" s="23"/>
      <c r="F1470" s="14" t="str">
        <f>LEFT(Table34[[#This Row],[Account Description ]],5)</f>
        <v/>
      </c>
      <c r="G1470" s="1"/>
      <c r="H1470" s="1"/>
      <c r="I1470" s="20"/>
      <c r="J1470" s="1"/>
      <c r="K1470" s="16"/>
      <c r="L1470" s="16"/>
      <c r="M1470" s="17">
        <f>Table34[[#This Row],[Debet]]</f>
        <v>0</v>
      </c>
      <c r="T1470"/>
    </row>
    <row r="1471" spans="1:20" x14ac:dyDescent="0.25">
      <c r="A1471" s="11"/>
      <c r="B1471" s="1"/>
      <c r="C1471" s="13"/>
      <c r="D1471" s="23"/>
      <c r="E1471" s="23"/>
      <c r="F1471" s="14" t="str">
        <f>LEFT(Table34[[#This Row],[Account Description ]],5)</f>
        <v/>
      </c>
      <c r="G1471" s="1"/>
      <c r="H1471" s="1"/>
      <c r="I1471" s="20"/>
      <c r="J1471" s="1"/>
      <c r="K1471" s="16"/>
      <c r="L1471" s="16"/>
      <c r="M1471" s="17">
        <f>Table34[[#This Row],[Debet]]</f>
        <v>0</v>
      </c>
      <c r="T1471"/>
    </row>
    <row r="1472" spans="1:20" x14ac:dyDescent="0.25">
      <c r="A1472" s="11"/>
      <c r="B1472" s="1"/>
      <c r="C1472" s="13"/>
      <c r="D1472" s="23"/>
      <c r="E1472" s="23"/>
      <c r="F1472" s="14" t="str">
        <f>LEFT(Table34[[#This Row],[Account Description ]],5)</f>
        <v/>
      </c>
      <c r="G1472" s="1"/>
      <c r="H1472" s="1"/>
      <c r="I1472" s="20"/>
      <c r="J1472" s="1"/>
      <c r="K1472" s="16"/>
      <c r="L1472" s="16"/>
      <c r="M1472" s="17">
        <f>Table34[[#This Row],[Debet]]</f>
        <v>0</v>
      </c>
      <c r="T1472"/>
    </row>
    <row r="1473" spans="1:20" x14ac:dyDescent="0.25">
      <c r="A1473" s="11"/>
      <c r="B1473" s="1"/>
      <c r="C1473" s="13"/>
      <c r="D1473" s="23"/>
      <c r="E1473" s="23"/>
      <c r="F1473" s="14" t="str">
        <f>LEFT(Table34[[#This Row],[Account Description ]],5)</f>
        <v/>
      </c>
      <c r="G1473" s="1"/>
      <c r="H1473" s="1"/>
      <c r="I1473" s="20"/>
      <c r="J1473" s="1"/>
      <c r="K1473" s="16"/>
      <c r="L1473" s="16"/>
      <c r="M1473" s="17">
        <f>Table34[[#This Row],[Debet]]</f>
        <v>0</v>
      </c>
      <c r="T1473"/>
    </row>
    <row r="1474" spans="1:20" x14ac:dyDescent="0.25">
      <c r="A1474" s="11"/>
      <c r="B1474" s="1"/>
      <c r="C1474" s="13"/>
      <c r="D1474" s="23"/>
      <c r="E1474" s="23"/>
      <c r="F1474" s="14" t="str">
        <f>LEFT(Table34[[#This Row],[Account Description ]],5)</f>
        <v/>
      </c>
      <c r="G1474" s="1"/>
      <c r="H1474" s="1"/>
      <c r="I1474" s="20"/>
      <c r="J1474" s="1"/>
      <c r="K1474" s="16"/>
      <c r="L1474" s="16"/>
      <c r="M1474" s="17">
        <f>Table34[[#This Row],[Debet]]</f>
        <v>0</v>
      </c>
      <c r="T1474"/>
    </row>
    <row r="1475" spans="1:20" x14ac:dyDescent="0.25">
      <c r="A1475" s="11"/>
      <c r="B1475" s="1"/>
      <c r="C1475" s="13"/>
      <c r="D1475" s="23"/>
      <c r="E1475" s="23"/>
      <c r="F1475" s="14" t="str">
        <f>LEFT(Table34[[#This Row],[Account Description ]],5)</f>
        <v/>
      </c>
      <c r="G1475" s="1"/>
      <c r="H1475" s="1"/>
      <c r="I1475" s="20"/>
      <c r="J1475" s="1"/>
      <c r="K1475" s="16"/>
      <c r="L1475" s="16"/>
      <c r="M1475" s="17">
        <f>Table34[[#This Row],[Debet]]</f>
        <v>0</v>
      </c>
      <c r="T1475"/>
    </row>
    <row r="1476" spans="1:20" x14ac:dyDescent="0.25">
      <c r="A1476" s="11"/>
      <c r="B1476" s="1"/>
      <c r="C1476" s="13"/>
      <c r="D1476" s="23"/>
      <c r="E1476" s="23"/>
      <c r="F1476" s="14" t="str">
        <f>LEFT(Table34[[#This Row],[Account Description ]],5)</f>
        <v/>
      </c>
      <c r="G1476" s="1"/>
      <c r="H1476" s="1"/>
      <c r="I1476" s="20"/>
      <c r="J1476" s="1"/>
      <c r="K1476" s="16"/>
      <c r="L1476" s="16"/>
      <c r="M1476" s="17">
        <f>Table34[[#This Row],[Debet]]</f>
        <v>0</v>
      </c>
      <c r="T1476"/>
    </row>
    <row r="1477" spans="1:20" x14ac:dyDescent="0.25">
      <c r="A1477" s="11"/>
      <c r="B1477" s="1"/>
      <c r="C1477" s="13"/>
      <c r="D1477" s="23"/>
      <c r="E1477" s="23"/>
      <c r="F1477" s="14" t="str">
        <f>LEFT(Table34[[#This Row],[Account Description ]],5)</f>
        <v/>
      </c>
      <c r="G1477" s="1"/>
      <c r="H1477" s="1"/>
      <c r="I1477" s="20"/>
      <c r="J1477" s="1"/>
      <c r="K1477" s="16"/>
      <c r="L1477" s="16"/>
      <c r="M1477" s="17">
        <f>Table34[[#This Row],[Debet]]</f>
        <v>0</v>
      </c>
      <c r="T1477"/>
    </row>
    <row r="1478" spans="1:20" x14ac:dyDescent="0.25">
      <c r="A1478" s="11"/>
      <c r="B1478" s="1"/>
      <c r="C1478" s="13"/>
      <c r="D1478" s="23"/>
      <c r="E1478" s="23"/>
      <c r="F1478" s="14" t="str">
        <f>LEFT(Table34[[#This Row],[Account Description ]],5)</f>
        <v/>
      </c>
      <c r="G1478" s="1"/>
      <c r="H1478" s="1"/>
      <c r="I1478" s="20"/>
      <c r="J1478" s="1"/>
      <c r="K1478" s="16"/>
      <c r="L1478" s="16"/>
      <c r="M1478" s="17">
        <f>Table34[[#This Row],[Debet]]</f>
        <v>0</v>
      </c>
      <c r="T1478"/>
    </row>
    <row r="1479" spans="1:20" x14ac:dyDescent="0.25">
      <c r="A1479" s="11"/>
      <c r="B1479" s="1"/>
      <c r="C1479" s="13"/>
      <c r="D1479" s="23"/>
      <c r="E1479" s="23"/>
      <c r="F1479" s="14" t="str">
        <f>LEFT(Table34[[#This Row],[Account Description ]],5)</f>
        <v/>
      </c>
      <c r="G1479" s="1"/>
      <c r="H1479" s="1"/>
      <c r="I1479" s="20"/>
      <c r="J1479" s="1"/>
      <c r="K1479" s="16"/>
      <c r="L1479" s="16"/>
      <c r="M1479" s="17">
        <f>Table34[[#This Row],[Debet]]</f>
        <v>0</v>
      </c>
      <c r="T1479"/>
    </row>
    <row r="1480" spans="1:20" x14ac:dyDescent="0.25">
      <c r="A1480" s="11"/>
      <c r="B1480" s="1"/>
      <c r="C1480" s="13"/>
      <c r="D1480" s="23"/>
      <c r="E1480" s="23"/>
      <c r="F1480" s="14" t="str">
        <f>LEFT(Table34[[#This Row],[Account Description ]],5)</f>
        <v/>
      </c>
      <c r="G1480" s="1"/>
      <c r="H1480" s="1"/>
      <c r="I1480" s="20"/>
      <c r="J1480" s="1"/>
      <c r="K1480" s="16"/>
      <c r="L1480" s="16"/>
      <c r="M1480" s="17">
        <f>Table34[[#This Row],[Debet]]</f>
        <v>0</v>
      </c>
      <c r="T1480"/>
    </row>
    <row r="1481" spans="1:20" x14ac:dyDescent="0.25">
      <c r="A1481" s="11"/>
      <c r="B1481" s="1"/>
      <c r="C1481" s="13"/>
      <c r="D1481" s="23"/>
      <c r="E1481" s="23"/>
      <c r="F1481" s="14" t="str">
        <f>LEFT(Table34[[#This Row],[Account Description ]],5)</f>
        <v/>
      </c>
      <c r="G1481" s="1"/>
      <c r="H1481" s="1"/>
      <c r="I1481" s="20"/>
      <c r="J1481" s="1"/>
      <c r="K1481" s="16"/>
      <c r="L1481" s="16"/>
      <c r="M1481" s="17">
        <f>Table34[[#This Row],[Debet]]</f>
        <v>0</v>
      </c>
      <c r="T1481"/>
    </row>
    <row r="1482" spans="1:20" x14ac:dyDescent="0.25">
      <c r="A1482" s="11"/>
      <c r="B1482" s="1"/>
      <c r="C1482" s="13"/>
      <c r="D1482" s="23"/>
      <c r="E1482" s="23"/>
      <c r="F1482" s="14" t="str">
        <f>LEFT(Table34[[#This Row],[Account Description ]],5)</f>
        <v/>
      </c>
      <c r="G1482" s="1"/>
      <c r="H1482" s="1"/>
      <c r="I1482" s="20"/>
      <c r="J1482" s="1"/>
      <c r="K1482" s="16"/>
      <c r="L1482" s="16"/>
      <c r="M1482" s="17">
        <f>Table34[[#This Row],[Debet]]</f>
        <v>0</v>
      </c>
      <c r="T1482"/>
    </row>
    <row r="1483" spans="1:20" x14ac:dyDescent="0.25">
      <c r="A1483" s="11"/>
      <c r="B1483" s="1"/>
      <c r="C1483" s="13"/>
      <c r="D1483" s="23"/>
      <c r="E1483" s="23"/>
      <c r="F1483" s="14" t="str">
        <f>LEFT(Table34[[#This Row],[Account Description ]],5)</f>
        <v/>
      </c>
      <c r="G1483" s="1"/>
      <c r="H1483" s="1"/>
      <c r="I1483" s="20"/>
      <c r="J1483" s="1"/>
      <c r="K1483" s="16"/>
      <c r="L1483" s="16"/>
      <c r="M1483" s="17">
        <f>Table34[[#This Row],[Debet]]</f>
        <v>0</v>
      </c>
      <c r="T1483"/>
    </row>
    <row r="1484" spans="1:20" x14ac:dyDescent="0.25">
      <c r="A1484" s="11"/>
      <c r="B1484" s="1"/>
      <c r="C1484" s="13"/>
      <c r="D1484" s="23"/>
      <c r="E1484" s="23"/>
      <c r="F1484" s="14" t="str">
        <f>LEFT(Table34[[#This Row],[Account Description ]],5)</f>
        <v/>
      </c>
      <c r="G1484" s="1"/>
      <c r="H1484" s="1"/>
      <c r="I1484" s="20"/>
      <c r="J1484" s="1"/>
      <c r="K1484" s="16"/>
      <c r="L1484" s="16"/>
      <c r="M1484" s="17">
        <f>Table34[[#This Row],[Debet]]</f>
        <v>0</v>
      </c>
      <c r="T1484"/>
    </row>
    <row r="1485" spans="1:20" x14ac:dyDescent="0.25">
      <c r="A1485" s="11"/>
      <c r="B1485" s="1"/>
      <c r="C1485" s="13"/>
      <c r="D1485" s="23"/>
      <c r="E1485" s="23"/>
      <c r="F1485" s="14" t="str">
        <f>LEFT(Table34[[#This Row],[Account Description ]],5)</f>
        <v/>
      </c>
      <c r="G1485" s="1"/>
      <c r="H1485" s="1"/>
      <c r="I1485" s="20"/>
      <c r="J1485" s="1"/>
      <c r="K1485" s="16"/>
      <c r="L1485" s="16"/>
      <c r="M1485" s="17">
        <f>Table34[[#This Row],[Debet]]</f>
        <v>0</v>
      </c>
      <c r="T1485"/>
    </row>
    <row r="1486" spans="1:20" x14ac:dyDescent="0.25">
      <c r="A1486" s="11"/>
      <c r="B1486" s="1"/>
      <c r="C1486" s="13"/>
      <c r="D1486" s="23"/>
      <c r="E1486" s="23"/>
      <c r="F1486" s="14" t="str">
        <f>LEFT(Table34[[#This Row],[Account Description ]],5)</f>
        <v/>
      </c>
      <c r="G1486" s="1"/>
      <c r="H1486" s="1"/>
      <c r="I1486" s="20"/>
      <c r="J1486" s="1"/>
      <c r="K1486" s="16"/>
      <c r="L1486" s="16"/>
      <c r="M1486" s="17">
        <f>Table34[[#This Row],[Debet]]</f>
        <v>0</v>
      </c>
      <c r="T1486"/>
    </row>
    <row r="1487" spans="1:20" x14ac:dyDescent="0.25">
      <c r="A1487" s="11"/>
      <c r="B1487" s="1"/>
      <c r="C1487" s="13"/>
      <c r="D1487" s="23"/>
      <c r="E1487" s="23"/>
      <c r="F1487" s="14" t="str">
        <f>LEFT(Table34[[#This Row],[Account Description ]],5)</f>
        <v/>
      </c>
      <c r="G1487" s="1"/>
      <c r="H1487" s="1"/>
      <c r="I1487" s="20"/>
      <c r="J1487" s="1"/>
      <c r="K1487" s="16"/>
      <c r="L1487" s="16"/>
      <c r="M1487" s="17">
        <f>Table34[[#This Row],[Debet]]</f>
        <v>0</v>
      </c>
      <c r="T1487"/>
    </row>
    <row r="1488" spans="1:20" x14ac:dyDescent="0.25">
      <c r="A1488" s="11"/>
      <c r="B1488" s="1"/>
      <c r="C1488" s="13"/>
      <c r="D1488" s="23"/>
      <c r="E1488" s="23"/>
      <c r="F1488" s="14" t="str">
        <f>LEFT(Table34[[#This Row],[Account Description ]],5)</f>
        <v/>
      </c>
      <c r="G1488" s="1"/>
      <c r="H1488" s="1"/>
      <c r="I1488" s="20"/>
      <c r="J1488" s="1"/>
      <c r="K1488" s="16"/>
      <c r="L1488" s="16"/>
      <c r="M1488" s="17">
        <f>Table34[[#This Row],[Debet]]</f>
        <v>0</v>
      </c>
      <c r="T1488"/>
    </row>
    <row r="1489" spans="1:20" x14ac:dyDescent="0.25">
      <c r="A1489" s="11"/>
      <c r="B1489" s="1"/>
      <c r="C1489" s="13"/>
      <c r="D1489" s="23"/>
      <c r="E1489" s="23"/>
      <c r="F1489" s="14" t="str">
        <f>LEFT(Table34[[#This Row],[Account Description ]],5)</f>
        <v/>
      </c>
      <c r="G1489" s="1"/>
      <c r="H1489" s="1"/>
      <c r="I1489" s="20"/>
      <c r="J1489" s="1"/>
      <c r="K1489" s="16"/>
      <c r="L1489" s="16"/>
      <c r="M1489" s="17">
        <f>Table34[[#This Row],[Debet]]</f>
        <v>0</v>
      </c>
      <c r="T1489"/>
    </row>
    <row r="1490" spans="1:20" x14ac:dyDescent="0.25">
      <c r="A1490" s="11"/>
      <c r="B1490" s="1"/>
      <c r="C1490" s="13"/>
      <c r="D1490" s="23"/>
      <c r="E1490" s="23"/>
      <c r="F1490" s="14" t="str">
        <f>LEFT(Table34[[#This Row],[Account Description ]],5)</f>
        <v/>
      </c>
      <c r="G1490" s="1"/>
      <c r="H1490" s="1"/>
      <c r="I1490" s="20"/>
      <c r="J1490" s="1"/>
      <c r="K1490" s="16"/>
      <c r="L1490" s="16"/>
      <c r="M1490" s="17">
        <f>Table34[[#This Row],[Debet]]</f>
        <v>0</v>
      </c>
      <c r="T1490"/>
    </row>
    <row r="1491" spans="1:20" x14ac:dyDescent="0.25">
      <c r="A1491" s="11"/>
      <c r="B1491" s="1"/>
      <c r="C1491" s="13"/>
      <c r="D1491" s="23"/>
      <c r="E1491" s="23"/>
      <c r="F1491" s="14" t="str">
        <f>LEFT(Table34[[#This Row],[Account Description ]],5)</f>
        <v/>
      </c>
      <c r="G1491" s="1"/>
      <c r="H1491" s="1"/>
      <c r="I1491" s="20"/>
      <c r="J1491" s="1"/>
      <c r="K1491" s="16"/>
      <c r="L1491" s="16"/>
      <c r="M1491" s="17">
        <f>Table34[[#This Row],[Debet]]</f>
        <v>0</v>
      </c>
      <c r="T1491"/>
    </row>
    <row r="1492" spans="1:20" x14ac:dyDescent="0.25">
      <c r="A1492" s="11"/>
      <c r="B1492" s="1"/>
      <c r="C1492" s="13"/>
      <c r="D1492" s="23"/>
      <c r="E1492" s="23"/>
      <c r="F1492" s="14" t="str">
        <f>LEFT(Table34[[#This Row],[Account Description ]],5)</f>
        <v/>
      </c>
      <c r="G1492" s="1"/>
      <c r="H1492" s="1"/>
      <c r="I1492" s="20"/>
      <c r="J1492" s="1"/>
      <c r="K1492" s="16"/>
      <c r="L1492" s="16"/>
      <c r="M1492" s="17">
        <f>Table34[[#This Row],[Debet]]</f>
        <v>0</v>
      </c>
      <c r="T1492"/>
    </row>
    <row r="1493" spans="1:20" x14ac:dyDescent="0.25">
      <c r="A1493" s="11"/>
      <c r="B1493" s="1"/>
      <c r="C1493" s="13"/>
      <c r="D1493" s="23"/>
      <c r="E1493" s="23"/>
      <c r="F1493" s="14" t="str">
        <f>LEFT(Table34[[#This Row],[Account Description ]],5)</f>
        <v/>
      </c>
      <c r="G1493" s="1"/>
      <c r="H1493" s="1"/>
      <c r="I1493" s="20"/>
      <c r="J1493" s="1"/>
      <c r="K1493" s="16"/>
      <c r="L1493" s="16"/>
      <c r="M1493" s="17">
        <f>Table34[[#This Row],[Debet]]</f>
        <v>0</v>
      </c>
      <c r="T1493"/>
    </row>
    <row r="1494" spans="1:20" x14ac:dyDescent="0.25">
      <c r="A1494" s="11"/>
      <c r="B1494" s="1"/>
      <c r="C1494" s="13"/>
      <c r="D1494" s="23"/>
      <c r="E1494" s="23"/>
      <c r="F1494" s="14" t="str">
        <f>LEFT(Table34[[#This Row],[Account Description ]],5)</f>
        <v/>
      </c>
      <c r="G1494" s="1"/>
      <c r="H1494" s="1"/>
      <c r="I1494" s="20"/>
      <c r="J1494" s="1"/>
      <c r="K1494" s="16"/>
      <c r="L1494" s="16"/>
      <c r="M1494" s="17">
        <f>Table34[[#This Row],[Debet]]</f>
        <v>0</v>
      </c>
      <c r="T1494"/>
    </row>
    <row r="1495" spans="1:20" x14ac:dyDescent="0.25">
      <c r="A1495" s="11"/>
      <c r="B1495" s="1"/>
      <c r="C1495" s="13"/>
      <c r="D1495" s="23"/>
      <c r="E1495" s="23"/>
      <c r="F1495" s="14" t="str">
        <f>LEFT(Table34[[#This Row],[Account Description ]],5)</f>
        <v/>
      </c>
      <c r="G1495" s="1"/>
      <c r="H1495" s="1"/>
      <c r="I1495" s="20"/>
      <c r="J1495" s="1"/>
      <c r="K1495" s="16"/>
      <c r="L1495" s="16"/>
      <c r="M1495" s="17">
        <f>Table34[[#This Row],[Debet]]</f>
        <v>0</v>
      </c>
      <c r="T1495"/>
    </row>
    <row r="1496" spans="1:20" x14ac:dyDescent="0.25">
      <c r="A1496" s="11"/>
      <c r="B1496" s="1"/>
      <c r="C1496" s="13"/>
      <c r="D1496" s="23"/>
      <c r="E1496" s="23"/>
      <c r="F1496" s="14" t="str">
        <f>LEFT(Table34[[#This Row],[Account Description ]],5)</f>
        <v/>
      </c>
      <c r="G1496" s="1"/>
      <c r="H1496" s="1"/>
      <c r="I1496" s="20"/>
      <c r="J1496" s="1"/>
      <c r="K1496" s="16"/>
      <c r="L1496" s="16"/>
      <c r="M1496" s="17">
        <f>Table34[[#This Row],[Debet]]</f>
        <v>0</v>
      </c>
      <c r="T1496"/>
    </row>
    <row r="1497" spans="1:20" x14ac:dyDescent="0.25">
      <c r="A1497" s="11"/>
      <c r="B1497" s="1"/>
      <c r="C1497" s="13"/>
      <c r="D1497" s="23"/>
      <c r="E1497" s="23"/>
      <c r="F1497" s="14" t="str">
        <f>LEFT(Table34[[#This Row],[Account Description ]],5)</f>
        <v/>
      </c>
      <c r="G1497" s="1"/>
      <c r="H1497" s="1"/>
      <c r="I1497" s="20"/>
      <c r="J1497" s="1"/>
      <c r="K1497" s="16"/>
      <c r="L1497" s="16"/>
      <c r="M1497" s="17">
        <f>Table34[[#This Row],[Debet]]</f>
        <v>0</v>
      </c>
      <c r="T1497"/>
    </row>
    <row r="1498" spans="1:20" x14ac:dyDescent="0.25">
      <c r="A1498" s="11"/>
      <c r="B1498" s="1"/>
      <c r="C1498" s="13"/>
      <c r="D1498" s="23"/>
      <c r="E1498" s="23"/>
      <c r="F1498" s="14" t="str">
        <f>LEFT(Table34[[#This Row],[Account Description ]],5)</f>
        <v/>
      </c>
      <c r="G1498" s="1"/>
      <c r="H1498" s="1"/>
      <c r="I1498" s="20"/>
      <c r="J1498" s="1"/>
      <c r="K1498" s="16"/>
      <c r="L1498" s="16"/>
      <c r="M1498" s="17">
        <f>Table34[[#This Row],[Debet]]</f>
        <v>0</v>
      </c>
      <c r="T1498"/>
    </row>
    <row r="1499" spans="1:20" x14ac:dyDescent="0.25">
      <c r="A1499" s="11"/>
      <c r="B1499" s="1"/>
      <c r="C1499" s="13"/>
      <c r="D1499" s="23"/>
      <c r="E1499" s="23"/>
      <c r="F1499" s="14" t="str">
        <f>LEFT(Table34[[#This Row],[Account Description ]],5)</f>
        <v/>
      </c>
      <c r="G1499" s="1"/>
      <c r="H1499" s="1"/>
      <c r="I1499" s="20"/>
      <c r="J1499" s="1"/>
      <c r="K1499" s="16"/>
      <c r="L1499" s="16"/>
      <c r="M1499" s="17">
        <f>Table34[[#This Row],[Debet]]</f>
        <v>0</v>
      </c>
      <c r="T1499"/>
    </row>
    <row r="1500" spans="1:20" x14ac:dyDescent="0.25">
      <c r="A1500" s="11"/>
      <c r="B1500" s="1"/>
      <c r="C1500" s="13"/>
      <c r="D1500" s="23"/>
      <c r="E1500" s="23"/>
      <c r="F1500" s="14" t="str">
        <f>LEFT(Table34[[#This Row],[Account Description ]],5)</f>
        <v/>
      </c>
      <c r="G1500" s="1"/>
      <c r="H1500" s="1"/>
      <c r="I1500" s="20"/>
      <c r="J1500" s="1"/>
      <c r="K1500" s="16"/>
      <c r="L1500" s="16"/>
      <c r="M1500" s="17">
        <f>Table34[[#This Row],[Debet]]</f>
        <v>0</v>
      </c>
      <c r="T1500"/>
    </row>
    <row r="1501" spans="1:20" x14ac:dyDescent="0.25">
      <c r="A1501" s="11"/>
      <c r="B1501" s="1"/>
      <c r="C1501" s="13"/>
      <c r="D1501" s="23"/>
      <c r="E1501" s="23"/>
      <c r="F1501" s="14" t="str">
        <f>LEFT(Table34[[#This Row],[Account Description ]],5)</f>
        <v/>
      </c>
      <c r="G1501" s="1"/>
      <c r="H1501" s="1"/>
      <c r="I1501" s="20"/>
      <c r="J1501" s="1"/>
      <c r="K1501" s="16"/>
      <c r="L1501" s="16"/>
      <c r="M1501" s="17">
        <f>Table34[[#This Row],[Debet]]</f>
        <v>0</v>
      </c>
      <c r="T1501"/>
    </row>
    <row r="1502" spans="1:20" x14ac:dyDescent="0.25">
      <c r="A1502" s="11"/>
      <c r="B1502" s="1"/>
      <c r="C1502" s="13"/>
      <c r="D1502" s="23"/>
      <c r="E1502" s="23"/>
      <c r="F1502" s="14" t="str">
        <f>LEFT(Table34[[#This Row],[Account Description ]],5)</f>
        <v/>
      </c>
      <c r="G1502" s="1"/>
      <c r="H1502" s="1"/>
      <c r="I1502" s="20"/>
      <c r="J1502" s="1"/>
      <c r="K1502" s="16"/>
      <c r="L1502" s="16"/>
      <c r="M1502" s="17">
        <f>Table34[[#This Row],[Debet]]</f>
        <v>0</v>
      </c>
      <c r="T1502"/>
    </row>
    <row r="1503" spans="1:20" x14ac:dyDescent="0.25">
      <c r="A1503" s="11"/>
      <c r="B1503" s="1"/>
      <c r="C1503" s="13"/>
      <c r="D1503" s="23"/>
      <c r="E1503" s="23"/>
      <c r="F1503" s="14" t="str">
        <f>LEFT(Table34[[#This Row],[Account Description ]],5)</f>
        <v/>
      </c>
      <c r="G1503" s="1"/>
      <c r="H1503" s="1"/>
      <c r="I1503" s="20"/>
      <c r="J1503" s="1"/>
      <c r="K1503" s="16"/>
      <c r="L1503" s="16"/>
      <c r="M1503" s="17">
        <f>Table34[[#This Row],[Debet]]</f>
        <v>0</v>
      </c>
      <c r="T1503"/>
    </row>
    <row r="1504" spans="1:20" x14ac:dyDescent="0.25">
      <c r="A1504" s="11"/>
      <c r="B1504" s="1"/>
      <c r="C1504" s="13"/>
      <c r="D1504" s="23"/>
      <c r="E1504" s="23"/>
      <c r="F1504" s="14" t="str">
        <f>LEFT(Table34[[#This Row],[Account Description ]],5)</f>
        <v/>
      </c>
      <c r="G1504" s="1"/>
      <c r="H1504" s="1"/>
      <c r="I1504" s="20"/>
      <c r="J1504" s="1"/>
      <c r="K1504" s="16"/>
      <c r="L1504" s="16"/>
      <c r="M1504" s="17">
        <f>Table34[[#This Row],[Debet]]</f>
        <v>0</v>
      </c>
      <c r="T1504"/>
    </row>
    <row r="1505" spans="1:20" x14ac:dyDescent="0.25">
      <c r="A1505" s="11"/>
      <c r="B1505" s="1"/>
      <c r="C1505" s="13"/>
      <c r="D1505" s="23"/>
      <c r="E1505" s="23"/>
      <c r="F1505" s="14" t="str">
        <f>LEFT(Table34[[#This Row],[Account Description ]],5)</f>
        <v/>
      </c>
      <c r="G1505" s="1"/>
      <c r="H1505" s="1"/>
      <c r="I1505" s="20"/>
      <c r="J1505" s="1"/>
      <c r="K1505" s="16"/>
      <c r="L1505" s="16"/>
      <c r="M1505" s="17">
        <f>Table34[[#This Row],[Debet]]</f>
        <v>0</v>
      </c>
      <c r="T1505"/>
    </row>
    <row r="1506" spans="1:20" x14ac:dyDescent="0.25">
      <c r="A1506" s="11"/>
      <c r="B1506" s="1"/>
      <c r="C1506" s="13"/>
      <c r="D1506" s="23"/>
      <c r="E1506" s="23"/>
      <c r="F1506" s="14" t="str">
        <f>LEFT(Table34[[#This Row],[Account Description ]],5)</f>
        <v/>
      </c>
      <c r="G1506" s="1"/>
      <c r="H1506" s="1"/>
      <c r="I1506" s="20"/>
      <c r="J1506" s="1"/>
      <c r="K1506" s="16"/>
      <c r="L1506" s="16"/>
      <c r="M1506" s="17">
        <f>Table34[[#This Row],[Debet]]</f>
        <v>0</v>
      </c>
      <c r="T1506"/>
    </row>
    <row r="1507" spans="1:20" x14ac:dyDescent="0.25">
      <c r="A1507" s="11"/>
      <c r="B1507" s="1"/>
      <c r="C1507" s="13"/>
      <c r="D1507" s="23"/>
      <c r="E1507" s="23"/>
      <c r="F1507" s="14" t="str">
        <f>LEFT(Table34[[#This Row],[Account Description ]],5)</f>
        <v/>
      </c>
      <c r="G1507" s="1"/>
      <c r="H1507" s="1"/>
      <c r="I1507" s="20"/>
      <c r="J1507" s="1"/>
      <c r="K1507" s="16"/>
      <c r="L1507" s="16"/>
      <c r="M1507" s="17">
        <f>Table34[[#This Row],[Debet]]</f>
        <v>0</v>
      </c>
      <c r="T1507"/>
    </row>
    <row r="1508" spans="1:20" x14ac:dyDescent="0.25">
      <c r="A1508" s="11"/>
      <c r="B1508" s="1"/>
      <c r="C1508" s="13"/>
      <c r="D1508" s="23"/>
      <c r="E1508" s="23"/>
      <c r="F1508" s="14" t="str">
        <f>LEFT(Table34[[#This Row],[Account Description ]],5)</f>
        <v/>
      </c>
      <c r="G1508" s="1"/>
      <c r="H1508" s="1"/>
      <c r="I1508" s="20"/>
      <c r="J1508" s="1"/>
      <c r="K1508" s="16"/>
      <c r="L1508" s="16"/>
      <c r="M1508" s="17">
        <f>Table34[[#This Row],[Debet]]</f>
        <v>0</v>
      </c>
      <c r="T1508"/>
    </row>
    <row r="1509" spans="1:20" x14ac:dyDescent="0.25">
      <c r="A1509" s="11"/>
      <c r="B1509" s="1"/>
      <c r="C1509" s="13"/>
      <c r="D1509" s="23"/>
      <c r="E1509" s="23"/>
      <c r="F1509" s="14" t="str">
        <f>LEFT(Table34[[#This Row],[Account Description ]],5)</f>
        <v/>
      </c>
      <c r="G1509" s="1"/>
      <c r="H1509" s="1"/>
      <c r="I1509" s="20"/>
      <c r="J1509" s="1"/>
      <c r="K1509" s="16"/>
      <c r="L1509" s="16"/>
      <c r="M1509" s="17">
        <f>Table34[[#This Row],[Debet]]</f>
        <v>0</v>
      </c>
      <c r="T1509"/>
    </row>
    <row r="1510" spans="1:20" x14ac:dyDescent="0.25">
      <c r="A1510" s="11"/>
      <c r="B1510" s="1"/>
      <c r="C1510" s="13"/>
      <c r="D1510" s="23"/>
      <c r="E1510" s="23"/>
      <c r="F1510" s="14" t="str">
        <f>LEFT(Table34[[#This Row],[Account Description ]],5)</f>
        <v/>
      </c>
      <c r="G1510" s="1"/>
      <c r="H1510" s="1"/>
      <c r="I1510" s="20"/>
      <c r="J1510" s="1"/>
      <c r="K1510" s="16"/>
      <c r="L1510" s="16"/>
      <c r="M1510" s="17">
        <f>Table34[[#This Row],[Debet]]</f>
        <v>0</v>
      </c>
      <c r="T1510"/>
    </row>
    <row r="1511" spans="1:20" x14ac:dyDescent="0.25">
      <c r="A1511" s="11"/>
      <c r="B1511" s="1"/>
      <c r="C1511" s="13"/>
      <c r="D1511" s="23"/>
      <c r="E1511" s="23"/>
      <c r="F1511" s="14" t="str">
        <f>LEFT(Table34[[#This Row],[Account Description ]],5)</f>
        <v/>
      </c>
      <c r="G1511" s="1"/>
      <c r="H1511" s="1"/>
      <c r="I1511" s="20"/>
      <c r="J1511" s="1"/>
      <c r="K1511" s="16"/>
      <c r="L1511" s="16"/>
      <c r="M1511" s="17">
        <f>Table34[[#This Row],[Debet]]</f>
        <v>0</v>
      </c>
      <c r="T1511"/>
    </row>
    <row r="1512" spans="1:20" x14ac:dyDescent="0.25">
      <c r="A1512" s="11"/>
      <c r="B1512" s="1"/>
      <c r="C1512" s="13"/>
      <c r="D1512" s="23"/>
      <c r="E1512" s="23"/>
      <c r="F1512" s="14" t="str">
        <f>LEFT(Table34[[#This Row],[Account Description ]],5)</f>
        <v/>
      </c>
      <c r="G1512" s="1"/>
      <c r="H1512" s="1"/>
      <c r="I1512" s="20"/>
      <c r="J1512" s="1"/>
      <c r="K1512" s="16"/>
      <c r="L1512" s="16"/>
      <c r="M1512" s="17">
        <f>Table34[[#This Row],[Debet]]</f>
        <v>0</v>
      </c>
      <c r="T1512"/>
    </row>
    <row r="1513" spans="1:20" x14ac:dyDescent="0.25">
      <c r="A1513" s="11"/>
      <c r="B1513" s="1"/>
      <c r="C1513" s="13"/>
      <c r="D1513" s="23"/>
      <c r="E1513" s="23"/>
      <c r="F1513" s="14" t="str">
        <f>LEFT(Table34[[#This Row],[Account Description ]],5)</f>
        <v/>
      </c>
      <c r="G1513" s="1"/>
      <c r="H1513" s="1"/>
      <c r="I1513" s="20"/>
      <c r="J1513" s="1"/>
      <c r="K1513" s="16"/>
      <c r="L1513" s="16"/>
      <c r="M1513" s="17">
        <f>Table34[[#This Row],[Debet]]</f>
        <v>0</v>
      </c>
      <c r="T1513"/>
    </row>
    <row r="1514" spans="1:20" x14ac:dyDescent="0.25">
      <c r="A1514" s="11"/>
      <c r="B1514" s="1"/>
      <c r="C1514" s="13"/>
      <c r="D1514" s="23"/>
      <c r="E1514" s="23"/>
      <c r="F1514" s="14" t="str">
        <f>LEFT(Table34[[#This Row],[Account Description ]],5)</f>
        <v/>
      </c>
      <c r="G1514" s="1"/>
      <c r="H1514" s="1"/>
      <c r="I1514" s="20"/>
      <c r="J1514" s="1"/>
      <c r="K1514" s="16"/>
      <c r="L1514" s="16"/>
      <c r="M1514" s="17">
        <f>Table34[[#This Row],[Debet]]</f>
        <v>0</v>
      </c>
      <c r="T1514"/>
    </row>
    <row r="1515" spans="1:20" x14ac:dyDescent="0.25">
      <c r="A1515" s="11"/>
      <c r="B1515" s="1"/>
      <c r="C1515" s="13"/>
      <c r="D1515" s="23"/>
      <c r="E1515" s="23"/>
      <c r="F1515" s="14" t="str">
        <f>LEFT(Table34[[#This Row],[Account Description ]],5)</f>
        <v/>
      </c>
      <c r="G1515" s="1"/>
      <c r="H1515" s="1"/>
      <c r="I1515" s="20"/>
      <c r="J1515" s="1"/>
      <c r="K1515" s="16"/>
      <c r="L1515" s="16"/>
      <c r="M1515" s="17">
        <f>Table34[[#This Row],[Debet]]</f>
        <v>0</v>
      </c>
      <c r="T1515"/>
    </row>
    <row r="1516" spans="1:20" x14ac:dyDescent="0.25">
      <c r="A1516" s="11"/>
      <c r="B1516" s="1"/>
      <c r="C1516" s="13"/>
      <c r="D1516" s="23"/>
      <c r="E1516" s="23"/>
      <c r="F1516" s="14" t="str">
        <f>LEFT(Table34[[#This Row],[Account Description ]],5)</f>
        <v/>
      </c>
      <c r="G1516" s="1"/>
      <c r="H1516" s="1"/>
      <c r="I1516" s="20"/>
      <c r="J1516" s="1"/>
      <c r="K1516" s="16"/>
      <c r="L1516" s="16"/>
      <c r="M1516" s="17">
        <f>Table34[[#This Row],[Debet]]</f>
        <v>0</v>
      </c>
      <c r="T1516"/>
    </row>
    <row r="1517" spans="1:20" x14ac:dyDescent="0.25">
      <c r="A1517" s="11"/>
      <c r="B1517" s="1"/>
      <c r="C1517" s="13"/>
      <c r="D1517" s="23"/>
      <c r="E1517" s="23"/>
      <c r="F1517" s="14" t="str">
        <f>LEFT(Table34[[#This Row],[Account Description ]],5)</f>
        <v/>
      </c>
      <c r="G1517" s="1"/>
      <c r="H1517" s="1"/>
      <c r="I1517" s="20"/>
      <c r="J1517" s="1"/>
      <c r="K1517" s="16"/>
      <c r="L1517" s="16"/>
      <c r="M1517" s="17">
        <f>Table34[[#This Row],[Debet]]</f>
        <v>0</v>
      </c>
      <c r="T1517"/>
    </row>
    <row r="1518" spans="1:20" x14ac:dyDescent="0.25">
      <c r="A1518" s="11"/>
      <c r="B1518" s="1"/>
      <c r="C1518" s="13"/>
      <c r="D1518" s="23"/>
      <c r="E1518" s="23"/>
      <c r="F1518" s="14" t="str">
        <f>LEFT(Table34[[#This Row],[Account Description ]],5)</f>
        <v/>
      </c>
      <c r="G1518" s="1"/>
      <c r="H1518" s="1"/>
      <c r="I1518" s="20"/>
      <c r="J1518" s="1"/>
      <c r="K1518" s="16"/>
      <c r="L1518" s="16"/>
      <c r="M1518" s="17">
        <f>Table34[[#This Row],[Debet]]</f>
        <v>0</v>
      </c>
      <c r="T1518"/>
    </row>
    <row r="1519" spans="1:20" x14ac:dyDescent="0.25">
      <c r="A1519" s="11"/>
      <c r="B1519" s="1"/>
      <c r="C1519" s="13"/>
      <c r="D1519" s="23"/>
      <c r="E1519" s="23"/>
      <c r="F1519" s="14" t="str">
        <f>LEFT(Table34[[#This Row],[Account Description ]],5)</f>
        <v/>
      </c>
      <c r="G1519" s="1"/>
      <c r="H1519" s="1"/>
      <c r="I1519" s="20"/>
      <c r="J1519" s="1"/>
      <c r="K1519" s="16"/>
      <c r="L1519" s="16"/>
      <c r="M1519" s="17">
        <f>Table34[[#This Row],[Debet]]</f>
        <v>0</v>
      </c>
      <c r="T1519"/>
    </row>
    <row r="1520" spans="1:20" x14ac:dyDescent="0.25">
      <c r="A1520" s="11"/>
      <c r="B1520" s="1"/>
      <c r="C1520" s="13"/>
      <c r="D1520" s="23"/>
      <c r="E1520" s="23"/>
      <c r="F1520" s="14" t="str">
        <f>LEFT(Table34[[#This Row],[Account Description ]],5)</f>
        <v/>
      </c>
      <c r="G1520" s="1"/>
      <c r="H1520" s="1"/>
      <c r="I1520" s="20"/>
      <c r="J1520" s="1"/>
      <c r="K1520" s="16"/>
      <c r="L1520" s="16"/>
      <c r="M1520" s="17">
        <f>Table34[[#This Row],[Debet]]</f>
        <v>0</v>
      </c>
      <c r="T1520"/>
    </row>
    <row r="1521" spans="1:20" x14ac:dyDescent="0.25">
      <c r="A1521" s="11"/>
      <c r="B1521" s="1"/>
      <c r="C1521" s="13"/>
      <c r="D1521" s="23"/>
      <c r="E1521" s="23"/>
      <c r="F1521" s="14" t="str">
        <f>LEFT(Table34[[#This Row],[Account Description ]],5)</f>
        <v/>
      </c>
      <c r="G1521" s="1"/>
      <c r="H1521" s="1"/>
      <c r="I1521" s="20"/>
      <c r="J1521" s="1"/>
      <c r="K1521" s="16"/>
      <c r="L1521" s="16"/>
      <c r="M1521" s="17">
        <f>Table34[[#This Row],[Debet]]</f>
        <v>0</v>
      </c>
      <c r="T1521"/>
    </row>
    <row r="1522" spans="1:20" x14ac:dyDescent="0.25">
      <c r="A1522" s="11"/>
      <c r="B1522" s="1"/>
      <c r="C1522" s="13"/>
      <c r="D1522" s="23"/>
      <c r="E1522" s="23"/>
      <c r="F1522" s="14" t="str">
        <f>LEFT(Table34[[#This Row],[Account Description ]],5)</f>
        <v/>
      </c>
      <c r="G1522" s="1"/>
      <c r="H1522" s="1"/>
      <c r="I1522" s="20"/>
      <c r="J1522" s="1"/>
      <c r="K1522" s="16"/>
      <c r="L1522" s="16"/>
      <c r="M1522" s="17">
        <f>Table34[[#This Row],[Debet]]</f>
        <v>0</v>
      </c>
      <c r="T1522"/>
    </row>
    <row r="1523" spans="1:20" x14ac:dyDescent="0.25">
      <c r="A1523" s="11"/>
      <c r="B1523" s="1"/>
      <c r="C1523" s="13"/>
      <c r="D1523" s="23"/>
      <c r="E1523" s="23"/>
      <c r="F1523" s="14" t="str">
        <f>LEFT(Table34[[#This Row],[Account Description ]],5)</f>
        <v/>
      </c>
      <c r="G1523" s="1"/>
      <c r="H1523" s="1"/>
      <c r="I1523" s="20"/>
      <c r="J1523" s="1"/>
      <c r="K1523" s="16"/>
      <c r="L1523" s="16"/>
      <c r="M1523" s="17">
        <f>Table34[[#This Row],[Debet]]</f>
        <v>0</v>
      </c>
      <c r="T1523"/>
    </row>
    <row r="1524" spans="1:20" x14ac:dyDescent="0.25">
      <c r="A1524" s="11"/>
      <c r="B1524" s="1"/>
      <c r="C1524" s="13"/>
      <c r="D1524" s="23"/>
      <c r="E1524" s="23"/>
      <c r="F1524" s="14" t="str">
        <f>LEFT(Table34[[#This Row],[Account Description ]],5)</f>
        <v/>
      </c>
      <c r="G1524" s="1"/>
      <c r="H1524" s="1"/>
      <c r="I1524" s="20"/>
      <c r="J1524" s="1"/>
      <c r="K1524" s="16"/>
      <c r="L1524" s="16"/>
      <c r="M1524" s="17">
        <f>Table34[[#This Row],[Debet]]</f>
        <v>0</v>
      </c>
      <c r="T1524"/>
    </row>
    <row r="1525" spans="1:20" x14ac:dyDescent="0.25">
      <c r="A1525" s="11"/>
      <c r="B1525" s="1"/>
      <c r="C1525" s="13"/>
      <c r="D1525" s="23"/>
      <c r="E1525" s="23"/>
      <c r="F1525" s="14" t="str">
        <f>LEFT(Table34[[#This Row],[Account Description ]],5)</f>
        <v/>
      </c>
      <c r="G1525" s="1"/>
      <c r="H1525" s="1"/>
      <c r="I1525" s="20"/>
      <c r="J1525" s="1"/>
      <c r="K1525" s="16"/>
      <c r="L1525" s="16"/>
      <c r="M1525" s="17">
        <f>Table34[[#This Row],[Debet]]</f>
        <v>0</v>
      </c>
      <c r="T1525"/>
    </row>
    <row r="1526" spans="1:20" x14ac:dyDescent="0.25">
      <c r="A1526" s="11"/>
      <c r="B1526" s="1"/>
      <c r="C1526" s="13"/>
      <c r="D1526" s="23"/>
      <c r="E1526" s="23"/>
      <c r="F1526" s="14" t="str">
        <f>LEFT(Table34[[#This Row],[Account Description ]],5)</f>
        <v/>
      </c>
      <c r="G1526" s="1"/>
      <c r="H1526" s="1"/>
      <c r="I1526" s="20"/>
      <c r="J1526" s="1"/>
      <c r="K1526" s="16"/>
      <c r="L1526" s="16"/>
      <c r="M1526" s="17">
        <f>Table34[[#This Row],[Debet]]</f>
        <v>0</v>
      </c>
      <c r="T1526"/>
    </row>
    <row r="1527" spans="1:20" x14ac:dyDescent="0.25">
      <c r="A1527" s="11"/>
      <c r="B1527" s="1"/>
      <c r="C1527" s="13"/>
      <c r="D1527" s="23"/>
      <c r="E1527" s="23"/>
      <c r="F1527" s="14" t="str">
        <f>LEFT(Table34[[#This Row],[Account Description ]],5)</f>
        <v/>
      </c>
      <c r="G1527" s="1"/>
      <c r="H1527" s="1"/>
      <c r="I1527" s="20"/>
      <c r="J1527" s="1"/>
      <c r="K1527" s="16"/>
      <c r="L1527" s="16"/>
      <c r="M1527" s="17">
        <f>Table34[[#This Row],[Debet]]</f>
        <v>0</v>
      </c>
      <c r="T1527"/>
    </row>
    <row r="1528" spans="1:20" x14ac:dyDescent="0.25">
      <c r="A1528" s="11"/>
      <c r="B1528" s="1"/>
      <c r="C1528" s="13"/>
      <c r="D1528" s="23"/>
      <c r="E1528" s="23"/>
      <c r="F1528" s="14" t="str">
        <f>LEFT(Table34[[#This Row],[Account Description ]],5)</f>
        <v/>
      </c>
      <c r="G1528" s="1"/>
      <c r="H1528" s="1"/>
      <c r="I1528" s="20"/>
      <c r="J1528" s="1"/>
      <c r="K1528" s="16"/>
      <c r="L1528" s="16"/>
      <c r="M1528" s="17">
        <f>Table34[[#This Row],[Debet]]</f>
        <v>0</v>
      </c>
      <c r="T1528"/>
    </row>
    <row r="1529" spans="1:20" x14ac:dyDescent="0.25">
      <c r="A1529" s="11"/>
      <c r="B1529" s="1"/>
      <c r="C1529" s="13"/>
      <c r="D1529" s="23"/>
      <c r="E1529" s="23"/>
      <c r="F1529" s="14" t="str">
        <f>LEFT(Table34[[#This Row],[Account Description ]],5)</f>
        <v/>
      </c>
      <c r="G1529" s="1"/>
      <c r="H1529" s="1"/>
      <c r="I1529" s="20"/>
      <c r="J1529" s="1"/>
      <c r="K1529" s="16"/>
      <c r="L1529" s="16"/>
      <c r="M1529" s="17">
        <f>Table34[[#This Row],[Debet]]</f>
        <v>0</v>
      </c>
      <c r="T1529"/>
    </row>
    <row r="1530" spans="1:20" x14ac:dyDescent="0.25">
      <c r="A1530" s="11"/>
      <c r="B1530" s="1"/>
      <c r="C1530" s="13"/>
      <c r="D1530" s="23"/>
      <c r="E1530" s="23"/>
      <c r="F1530" s="14" t="str">
        <f>LEFT(Table34[[#This Row],[Account Description ]],5)</f>
        <v/>
      </c>
      <c r="G1530" s="1"/>
      <c r="H1530" s="1"/>
      <c r="I1530" s="20"/>
      <c r="J1530" s="1"/>
      <c r="K1530" s="16"/>
      <c r="L1530" s="16"/>
      <c r="M1530" s="17">
        <f>Table34[[#This Row],[Debet]]</f>
        <v>0</v>
      </c>
      <c r="T1530"/>
    </row>
    <row r="1531" spans="1:20" x14ac:dyDescent="0.25">
      <c r="A1531" s="11"/>
      <c r="B1531" s="1"/>
      <c r="C1531" s="13"/>
      <c r="D1531" s="23"/>
      <c r="E1531" s="23"/>
      <c r="F1531" s="14" t="str">
        <f>LEFT(Table34[[#This Row],[Account Description ]],5)</f>
        <v/>
      </c>
      <c r="G1531" s="1"/>
      <c r="H1531" s="1"/>
      <c r="I1531" s="20"/>
      <c r="J1531" s="1"/>
      <c r="K1531" s="16"/>
      <c r="L1531" s="16"/>
      <c r="M1531" s="17">
        <f>Table34[[#This Row],[Debet]]</f>
        <v>0</v>
      </c>
      <c r="T1531"/>
    </row>
    <row r="1532" spans="1:20" x14ac:dyDescent="0.25">
      <c r="A1532" s="11"/>
      <c r="B1532" s="1"/>
      <c r="C1532" s="13"/>
      <c r="D1532" s="23"/>
      <c r="E1532" s="23"/>
      <c r="F1532" s="14" t="str">
        <f>LEFT(Table34[[#This Row],[Account Description ]],5)</f>
        <v/>
      </c>
      <c r="G1532" s="1"/>
      <c r="H1532" s="1"/>
      <c r="I1532" s="20"/>
      <c r="J1532" s="1"/>
      <c r="K1532" s="16"/>
      <c r="L1532" s="16"/>
      <c r="M1532" s="17">
        <f>Table34[[#This Row],[Debet]]</f>
        <v>0</v>
      </c>
      <c r="T1532"/>
    </row>
    <row r="1533" spans="1:20" x14ac:dyDescent="0.25">
      <c r="A1533" s="11"/>
      <c r="B1533" s="1"/>
      <c r="C1533" s="13"/>
      <c r="D1533" s="23"/>
      <c r="E1533" s="23"/>
      <c r="F1533" s="14" t="str">
        <f>LEFT(Table34[[#This Row],[Account Description ]],5)</f>
        <v/>
      </c>
      <c r="G1533" s="1"/>
      <c r="H1533" s="1"/>
      <c r="I1533" s="20"/>
      <c r="J1533" s="1"/>
      <c r="K1533" s="16"/>
      <c r="L1533" s="16"/>
      <c r="M1533" s="17">
        <f>Table34[[#This Row],[Debet]]</f>
        <v>0</v>
      </c>
      <c r="T1533"/>
    </row>
    <row r="1534" spans="1:20" x14ac:dyDescent="0.25">
      <c r="A1534" s="11"/>
      <c r="B1534" s="1"/>
      <c r="C1534" s="13"/>
      <c r="D1534" s="23"/>
      <c r="E1534" s="23"/>
      <c r="F1534" s="14" t="str">
        <f>LEFT(Table34[[#This Row],[Account Description ]],5)</f>
        <v/>
      </c>
      <c r="G1534" s="1"/>
      <c r="H1534" s="1"/>
      <c r="I1534" s="20"/>
      <c r="J1534" s="1"/>
      <c r="K1534" s="16"/>
      <c r="L1534" s="16"/>
      <c r="M1534" s="17">
        <f>Table34[[#This Row],[Debet]]</f>
        <v>0</v>
      </c>
      <c r="T1534"/>
    </row>
    <row r="1535" spans="1:20" x14ac:dyDescent="0.25">
      <c r="A1535" s="11"/>
      <c r="B1535" s="1"/>
      <c r="C1535" s="13"/>
      <c r="D1535" s="23"/>
      <c r="E1535" s="23"/>
      <c r="F1535" s="14" t="str">
        <f>LEFT(Table34[[#This Row],[Account Description ]],5)</f>
        <v/>
      </c>
      <c r="G1535" s="1"/>
      <c r="H1535" s="1"/>
      <c r="I1535" s="20"/>
      <c r="J1535" s="1"/>
      <c r="K1535" s="16"/>
      <c r="L1535" s="16"/>
      <c r="M1535" s="17">
        <f>Table34[[#This Row],[Debet]]</f>
        <v>0</v>
      </c>
      <c r="T1535"/>
    </row>
    <row r="1536" spans="1:20" x14ac:dyDescent="0.25">
      <c r="A1536" s="11"/>
      <c r="B1536" s="1"/>
      <c r="C1536" s="13"/>
      <c r="D1536" s="23"/>
      <c r="E1536" s="23"/>
      <c r="F1536" s="14" t="str">
        <f>LEFT(Table34[[#This Row],[Account Description ]],5)</f>
        <v/>
      </c>
      <c r="G1536" s="1"/>
      <c r="H1536" s="1"/>
      <c r="I1536" s="20"/>
      <c r="J1536" s="1"/>
      <c r="K1536" s="16"/>
      <c r="L1536" s="16"/>
      <c r="M1536" s="17">
        <f>Table34[[#This Row],[Debet]]</f>
        <v>0</v>
      </c>
      <c r="T1536"/>
    </row>
    <row r="1537" spans="1:20" x14ac:dyDescent="0.25">
      <c r="A1537" s="11"/>
      <c r="B1537" s="1"/>
      <c r="C1537" s="13"/>
      <c r="D1537" s="23"/>
      <c r="E1537" s="23"/>
      <c r="F1537" s="14" t="str">
        <f>LEFT(Table34[[#This Row],[Account Description ]],5)</f>
        <v/>
      </c>
      <c r="G1537" s="1"/>
      <c r="H1537" s="1"/>
      <c r="I1537" s="20"/>
      <c r="J1537" s="1"/>
      <c r="K1537" s="16"/>
      <c r="L1537" s="16"/>
      <c r="M1537" s="17">
        <f>Table34[[#This Row],[Debet]]</f>
        <v>0</v>
      </c>
      <c r="T1537"/>
    </row>
    <row r="1538" spans="1:20" x14ac:dyDescent="0.25">
      <c r="A1538" s="11"/>
      <c r="B1538" s="1"/>
      <c r="C1538" s="13"/>
      <c r="D1538" s="23"/>
      <c r="E1538" s="23"/>
      <c r="F1538" s="14" t="str">
        <f>LEFT(Table34[[#This Row],[Account Description ]],5)</f>
        <v/>
      </c>
      <c r="G1538" s="1"/>
      <c r="H1538" s="1"/>
      <c r="I1538" s="20"/>
      <c r="J1538" s="1"/>
      <c r="K1538" s="16"/>
      <c r="L1538" s="16"/>
      <c r="M1538" s="17">
        <f>Table34[[#This Row],[Debet]]</f>
        <v>0</v>
      </c>
      <c r="T1538"/>
    </row>
    <row r="1539" spans="1:20" x14ac:dyDescent="0.25">
      <c r="A1539" s="11"/>
      <c r="B1539" s="1"/>
      <c r="C1539" s="13"/>
      <c r="D1539" s="23"/>
      <c r="E1539" s="23"/>
      <c r="F1539" s="14" t="str">
        <f>LEFT(Table34[[#This Row],[Account Description ]],5)</f>
        <v/>
      </c>
      <c r="G1539" s="1"/>
      <c r="H1539" s="1"/>
      <c r="I1539" s="20"/>
      <c r="J1539" s="1"/>
      <c r="K1539" s="16"/>
      <c r="L1539" s="16"/>
      <c r="M1539" s="17">
        <f>Table34[[#This Row],[Debet]]</f>
        <v>0</v>
      </c>
      <c r="T1539"/>
    </row>
    <row r="1540" spans="1:20" x14ac:dyDescent="0.25">
      <c r="A1540" s="11"/>
      <c r="B1540" s="1"/>
      <c r="C1540" s="13"/>
      <c r="D1540" s="23"/>
      <c r="E1540" s="23"/>
      <c r="F1540" s="14" t="str">
        <f>LEFT(Table34[[#This Row],[Account Description ]],5)</f>
        <v/>
      </c>
      <c r="G1540" s="1"/>
      <c r="H1540" s="1"/>
      <c r="I1540" s="20"/>
      <c r="J1540" s="1"/>
      <c r="K1540" s="16"/>
      <c r="L1540" s="16"/>
      <c r="M1540" s="17">
        <f>Table34[[#This Row],[Debet]]</f>
        <v>0</v>
      </c>
      <c r="T1540"/>
    </row>
    <row r="1541" spans="1:20" x14ac:dyDescent="0.25">
      <c r="A1541" s="11"/>
      <c r="B1541" s="1"/>
      <c r="C1541" s="13"/>
      <c r="D1541" s="23"/>
      <c r="E1541" s="23"/>
      <c r="F1541" s="14" t="str">
        <f>LEFT(Table34[[#This Row],[Account Description ]],5)</f>
        <v/>
      </c>
      <c r="G1541" s="1"/>
      <c r="H1541" s="1"/>
      <c r="I1541" s="20"/>
      <c r="J1541" s="1"/>
      <c r="K1541" s="16"/>
      <c r="L1541" s="16"/>
      <c r="M1541" s="17">
        <f>Table34[[#This Row],[Debet]]</f>
        <v>0</v>
      </c>
      <c r="T1541"/>
    </row>
    <row r="1542" spans="1:20" x14ac:dyDescent="0.25">
      <c r="A1542" s="11"/>
      <c r="B1542" s="1"/>
      <c r="C1542" s="13"/>
      <c r="D1542" s="23"/>
      <c r="E1542" s="23"/>
      <c r="F1542" s="14" t="str">
        <f>LEFT(Table34[[#This Row],[Account Description ]],5)</f>
        <v/>
      </c>
      <c r="G1542" s="1"/>
      <c r="H1542" s="1"/>
      <c r="I1542" s="20"/>
      <c r="J1542" s="1"/>
      <c r="K1542" s="16"/>
      <c r="L1542" s="16"/>
      <c r="M1542" s="17">
        <f>Table34[[#This Row],[Debet]]</f>
        <v>0</v>
      </c>
      <c r="T1542"/>
    </row>
    <row r="1543" spans="1:20" x14ac:dyDescent="0.25">
      <c r="A1543" s="11"/>
      <c r="B1543" s="1"/>
      <c r="C1543" s="13"/>
      <c r="D1543" s="23"/>
      <c r="E1543" s="23"/>
      <c r="F1543" s="14" t="str">
        <f>LEFT(Table34[[#This Row],[Account Description ]],5)</f>
        <v/>
      </c>
      <c r="G1543" s="1"/>
      <c r="H1543" s="1"/>
      <c r="I1543" s="20"/>
      <c r="J1543" s="1"/>
      <c r="K1543" s="16"/>
      <c r="L1543" s="16"/>
      <c r="M1543" s="17">
        <f>Table34[[#This Row],[Debet]]</f>
        <v>0</v>
      </c>
      <c r="T1543"/>
    </row>
    <row r="1544" spans="1:20" x14ac:dyDescent="0.25">
      <c r="A1544" s="11"/>
      <c r="B1544" s="1"/>
      <c r="C1544" s="13"/>
      <c r="D1544" s="23"/>
      <c r="E1544" s="23"/>
      <c r="F1544" s="14" t="str">
        <f>LEFT(Table34[[#This Row],[Account Description ]],5)</f>
        <v/>
      </c>
      <c r="G1544" s="1"/>
      <c r="H1544" s="1"/>
      <c r="I1544" s="20"/>
      <c r="J1544" s="1"/>
      <c r="K1544" s="16"/>
      <c r="L1544" s="16"/>
      <c r="M1544" s="17">
        <f>Table34[[#This Row],[Debet]]</f>
        <v>0</v>
      </c>
      <c r="T1544"/>
    </row>
    <row r="1545" spans="1:20" x14ac:dyDescent="0.25">
      <c r="A1545" s="11"/>
      <c r="B1545" s="1"/>
      <c r="C1545" s="1"/>
      <c r="D1545" s="23"/>
      <c r="E1545" s="23"/>
      <c r="F1545" s="14" t="str">
        <f>LEFT(Table34[[#This Row],[Account Description ]],5)</f>
        <v/>
      </c>
      <c r="G1545" s="15"/>
      <c r="H1545" s="1"/>
      <c r="I1545" s="15"/>
      <c r="J1545" s="1"/>
      <c r="K1545" s="15"/>
      <c r="L1545" s="15"/>
      <c r="M1545" s="18">
        <f>Table34[[#This Row],[Debet]]</f>
        <v>0</v>
      </c>
      <c r="T1545"/>
    </row>
    <row r="1546" spans="1:20" x14ac:dyDescent="0.25">
      <c r="A1546" s="11"/>
      <c r="B1546" s="23"/>
      <c r="C1546" s="28"/>
      <c r="D1546" s="1"/>
      <c r="E1546" t="s">
        <v>476</v>
      </c>
      <c r="F1546" s="22"/>
      <c r="G1546" s="1"/>
      <c r="H1546" s="1"/>
      <c r="I1546" s="1"/>
      <c r="J1546" s="1"/>
      <c r="K1546" s="29"/>
      <c r="L1546" s="30" t="e">
        <f>#REF!+#REF!+#REF!+#REF!+#REF!+#REF!+#REF!+#REF!+#REF!+#REF!+#REF!+#REF!+#REF!+#REF!+#REF!+#REF!+#REF!</f>
        <v>#REF!</v>
      </c>
      <c r="M1546" s="31">
        <f>SUBTOTAL(109,Table34[Credit])</f>
        <v>1730266211.3699996</v>
      </c>
      <c r="T1546"/>
    </row>
    <row r="1547" spans="1:20" x14ac:dyDescent="0.25">
      <c r="C1547" s="32"/>
      <c r="T1547"/>
    </row>
    <row r="1548" spans="1:20" x14ac:dyDescent="0.25">
      <c r="C1548" s="32"/>
      <c r="G1548" s="3" t="s">
        <v>469</v>
      </c>
      <c r="I1548" s="3">
        <v>9000000</v>
      </c>
      <c r="J1548" s="33"/>
      <c r="M1548" s="35">
        <f>1500000/15000</f>
        <v>100</v>
      </c>
      <c r="T1548"/>
    </row>
    <row r="1549" spans="1:20" x14ac:dyDescent="0.25">
      <c r="C1549" s="32"/>
      <c r="G1549" s="3" t="s">
        <v>470</v>
      </c>
      <c r="I1549" s="3">
        <f>I1548/15000</f>
        <v>600</v>
      </c>
      <c r="L1549" s="35" t="e">
        <f>#REF!+4000000</f>
        <v>#REF!</v>
      </c>
      <c r="M1549" s="35"/>
      <c r="T1549"/>
    </row>
    <row r="1550" spans="1:20" x14ac:dyDescent="0.25">
      <c r="C1550" s="32"/>
      <c r="L1550" s="35" t="e">
        <f>L1549/15000</f>
        <v>#REF!</v>
      </c>
      <c r="M1550" s="2"/>
      <c r="T1550"/>
    </row>
    <row r="1551" spans="1:20" x14ac:dyDescent="0.25">
      <c r="C1551" s="32"/>
      <c r="I1551" s="3">
        <v>9000000</v>
      </c>
      <c r="J1551" s="35">
        <f>I1551*4</f>
        <v>36000000</v>
      </c>
      <c r="L1551" s="35"/>
      <c r="M1551" s="2"/>
      <c r="T1551"/>
    </row>
    <row r="1552" spans="1:20" x14ac:dyDescent="0.25">
      <c r="C1552" s="32"/>
      <c r="F1552">
        <v>25</v>
      </c>
      <c r="I1552" s="3">
        <v>9183000</v>
      </c>
      <c r="J1552" s="35">
        <f>I1552*4</f>
        <v>36732000</v>
      </c>
      <c r="L1552" s="3"/>
      <c r="M1552" s="2"/>
      <c r="T1552"/>
    </row>
    <row r="1553" spans="3:20" x14ac:dyDescent="0.25">
      <c r="C1553" s="32"/>
      <c r="F1553">
        <v>53.28</v>
      </c>
      <c r="J1553" s="35">
        <f>SUM(J1551:J1552)</f>
        <v>72732000</v>
      </c>
      <c r="L1553" s="36" t="e">
        <f>#REF!*100/90</f>
        <v>#REF!</v>
      </c>
      <c r="M1553" s="2"/>
      <c r="T1553"/>
    </row>
    <row r="1554" spans="3:20" x14ac:dyDescent="0.25">
      <c r="C1554" s="32"/>
      <c r="J1554" s="37">
        <f>J1553/13000</f>
        <v>5594.7692307692305</v>
      </c>
      <c r="M1554" s="2"/>
      <c r="T1554"/>
    </row>
    <row r="1555" spans="3:20" x14ac:dyDescent="0.25">
      <c r="C1555" s="32"/>
      <c r="L1555" s="36" t="e">
        <f>#REF!*100/90</f>
        <v>#REF!</v>
      </c>
      <c r="M1555" s="2" t="e">
        <f>-(L1555*10%)</f>
        <v>#REF!</v>
      </c>
      <c r="T1555"/>
    </row>
    <row r="1556" spans="3:20" x14ac:dyDescent="0.25">
      <c r="C1556" s="32"/>
      <c r="J1556" s="2"/>
      <c r="L1556" s="36" t="e">
        <f>#REF!*100/90</f>
        <v>#REF!</v>
      </c>
      <c r="M1556" s="2" t="e">
        <f>-(L1556*10%)</f>
        <v>#REF!</v>
      </c>
      <c r="T1556"/>
    </row>
    <row r="1557" spans="3:20" x14ac:dyDescent="0.25">
      <c r="C1557" s="32"/>
      <c r="J1557" s="2"/>
      <c r="M1557" s="2"/>
      <c r="T1557"/>
    </row>
    <row r="1558" spans="3:20" x14ac:dyDescent="0.25">
      <c r="J1558" s="2"/>
      <c r="M1558" s="2"/>
      <c r="T1558"/>
    </row>
    <row r="1559" spans="3:20" x14ac:dyDescent="0.25">
      <c r="J1559" s="2"/>
      <c r="M1559" s="2"/>
      <c r="T1559"/>
    </row>
    <row r="1560" spans="3:20" x14ac:dyDescent="0.25">
      <c r="J1560" s="2"/>
      <c r="L1560" s="34">
        <v>260000000</v>
      </c>
      <c r="M1560" s="2"/>
      <c r="T1560"/>
    </row>
    <row r="1561" spans="3:20" x14ac:dyDescent="0.25">
      <c r="J1561" s="2"/>
      <c r="L1561" s="36">
        <f>L1560/14000</f>
        <v>18571.428571428572</v>
      </c>
      <c r="M1561" s="2"/>
      <c r="T1561"/>
    </row>
    <row r="1562" spans="3:20" x14ac:dyDescent="0.25">
      <c r="J1562" s="2"/>
      <c r="M1562" s="2"/>
      <c r="T1562"/>
    </row>
    <row r="1563" spans="3:20" x14ac:dyDescent="0.25">
      <c r="J1563" s="2"/>
      <c r="M1563" s="2"/>
      <c r="T1563"/>
    </row>
    <row r="1564" spans="3:20" x14ac:dyDescent="0.25">
      <c r="M1564" s="2"/>
      <c r="T1564"/>
    </row>
    <row r="1565" spans="3:20" x14ac:dyDescent="0.25">
      <c r="M1565" s="2"/>
      <c r="T1565"/>
    </row>
    <row r="1566" spans="3:20" x14ac:dyDescent="0.25">
      <c r="M1566" s="2"/>
      <c r="T1566"/>
    </row>
    <row r="1567" spans="3:20" x14ac:dyDescent="0.25">
      <c r="J1567" s="2"/>
      <c r="M1567" s="2"/>
      <c r="T1567"/>
    </row>
    <row r="1568" spans="3:20" x14ac:dyDescent="0.25">
      <c r="M1568" s="2">
        <v>50000</v>
      </c>
      <c r="T1568"/>
    </row>
    <row r="1569" spans="9:20" x14ac:dyDescent="0.25">
      <c r="J1569" s="2"/>
      <c r="M1569" s="2">
        <v>150000</v>
      </c>
      <c r="T1569"/>
    </row>
    <row r="1570" spans="9:20" x14ac:dyDescent="0.25">
      <c r="J1570" s="2"/>
      <c r="M1570" s="2" t="e">
        <f>SUM(M1551:M1569)</f>
        <v>#REF!</v>
      </c>
      <c r="T1570"/>
    </row>
    <row r="1571" spans="9:20" x14ac:dyDescent="0.25">
      <c r="J1571" s="2"/>
      <c r="M1571" s="2"/>
      <c r="T1571"/>
    </row>
    <row r="1572" spans="9:20" x14ac:dyDescent="0.25">
      <c r="J1572" s="2"/>
      <c r="M1572" s="2">
        <v>43510000</v>
      </c>
      <c r="T1572"/>
    </row>
    <row r="1573" spans="9:20" x14ac:dyDescent="0.25">
      <c r="I1573" s="39"/>
      <c r="J1573" s="40"/>
      <c r="M1573" s="2"/>
      <c r="T1573"/>
    </row>
    <row r="1574" spans="9:20" x14ac:dyDescent="0.25">
      <c r="J1574" s="38"/>
      <c r="M1574" s="2" t="s">
        <v>471</v>
      </c>
      <c r="T1574"/>
    </row>
    <row r="1575" spans="9:20" x14ac:dyDescent="0.25">
      <c r="M1575" s="2"/>
      <c r="T1575"/>
    </row>
    <row r="1576" spans="9:20" x14ac:dyDescent="0.25">
      <c r="M1576" s="2"/>
      <c r="T1576"/>
    </row>
    <row r="1577" spans="9:20" x14ac:dyDescent="0.25">
      <c r="M1577" s="2"/>
      <c r="T1577"/>
    </row>
    <row r="1578" spans="9:20" x14ac:dyDescent="0.25">
      <c r="M1578" s="2"/>
      <c r="T1578"/>
    </row>
    <row r="1579" spans="9:20" x14ac:dyDescent="0.25">
      <c r="M1579" s="2"/>
      <c r="T1579"/>
    </row>
    <row r="1580" spans="9:20" x14ac:dyDescent="0.25">
      <c r="M1580" s="2"/>
      <c r="T1580"/>
    </row>
    <row r="1581" spans="9:20" x14ac:dyDescent="0.25">
      <c r="M1581" s="2"/>
      <c r="T1581"/>
    </row>
    <row r="1582" spans="9:20" x14ac:dyDescent="0.25">
      <c r="M1582" s="2"/>
      <c r="T1582"/>
    </row>
    <row r="1583" spans="9:20" x14ac:dyDescent="0.25">
      <c r="M1583" s="2"/>
      <c r="T1583"/>
    </row>
    <row r="1584" spans="9:20" x14ac:dyDescent="0.25">
      <c r="M1584" s="2"/>
      <c r="T1584"/>
    </row>
    <row r="1585" spans="13:20" x14ac:dyDescent="0.25">
      <c r="M1585" s="2"/>
      <c r="T1585"/>
    </row>
    <row r="1586" spans="13:20" x14ac:dyDescent="0.25">
      <c r="M1586" s="2"/>
      <c r="T1586"/>
    </row>
    <row r="1587" spans="13:20" x14ac:dyDescent="0.25">
      <c r="M1587" s="2"/>
      <c r="T1587"/>
    </row>
    <row r="1588" spans="13:20" x14ac:dyDescent="0.25">
      <c r="M1588" s="2"/>
      <c r="T1588"/>
    </row>
    <row r="1589" spans="13:20" x14ac:dyDescent="0.25">
      <c r="M1589" s="2"/>
      <c r="T1589"/>
    </row>
    <row r="1590" spans="13:20" x14ac:dyDescent="0.25">
      <c r="M1590" s="2"/>
      <c r="T1590"/>
    </row>
    <row r="1591" spans="13:20" x14ac:dyDescent="0.25">
      <c r="M1591" s="2"/>
      <c r="T1591"/>
    </row>
    <row r="1592" spans="13:20" x14ac:dyDescent="0.25">
      <c r="M1592" s="2"/>
      <c r="T1592"/>
    </row>
    <row r="1593" spans="13:20" x14ac:dyDescent="0.25">
      <c r="M1593" s="2"/>
      <c r="T1593"/>
    </row>
    <row r="1594" spans="13:20" x14ac:dyDescent="0.25">
      <c r="M1594" s="2"/>
      <c r="T1594"/>
    </row>
    <row r="1595" spans="13:20" x14ac:dyDescent="0.25">
      <c r="M1595" s="2"/>
      <c r="T1595"/>
    </row>
    <row r="1596" spans="13:20" x14ac:dyDescent="0.25">
      <c r="M1596" s="2"/>
      <c r="T1596"/>
    </row>
    <row r="1597" spans="13:20" x14ac:dyDescent="0.25">
      <c r="M1597" s="2"/>
      <c r="T1597"/>
    </row>
    <row r="1598" spans="13:20" x14ac:dyDescent="0.25">
      <c r="M1598" s="2"/>
      <c r="T1598"/>
    </row>
    <row r="1599" spans="13:20" x14ac:dyDescent="0.25">
      <c r="M1599" s="2"/>
      <c r="T1599"/>
    </row>
    <row r="1600" spans="13:20" x14ac:dyDescent="0.25">
      <c r="M1600" s="2"/>
      <c r="T1600"/>
    </row>
    <row r="1601" spans="13:20" x14ac:dyDescent="0.25">
      <c r="M1601" s="2"/>
      <c r="T1601"/>
    </row>
    <row r="1602" spans="13:20" x14ac:dyDescent="0.25">
      <c r="M1602" s="2"/>
      <c r="T1602"/>
    </row>
    <row r="1603" spans="13:20" x14ac:dyDescent="0.25">
      <c r="M1603" s="2"/>
      <c r="T1603"/>
    </row>
    <row r="1604" spans="13:20" x14ac:dyDescent="0.25">
      <c r="M1604" s="2"/>
      <c r="T1604"/>
    </row>
    <row r="1605" spans="13:20" x14ac:dyDescent="0.25">
      <c r="M1605" s="2"/>
      <c r="T1605"/>
    </row>
    <row r="1606" spans="13:20" x14ac:dyDescent="0.25">
      <c r="M1606" s="2"/>
      <c r="T1606"/>
    </row>
    <row r="1607" spans="13:20" x14ac:dyDescent="0.25">
      <c r="M1607" s="2"/>
      <c r="T1607"/>
    </row>
    <row r="1608" spans="13:20" x14ac:dyDescent="0.25">
      <c r="M1608" s="2"/>
      <c r="T1608"/>
    </row>
    <row r="1609" spans="13:20" x14ac:dyDescent="0.25">
      <c r="M1609" s="2"/>
      <c r="T1609"/>
    </row>
    <row r="1610" spans="13:20" x14ac:dyDescent="0.25">
      <c r="M1610" s="2"/>
      <c r="T1610"/>
    </row>
    <row r="1611" spans="13:20" x14ac:dyDescent="0.25">
      <c r="M1611" s="2"/>
      <c r="T1611"/>
    </row>
    <row r="1612" spans="13:20" x14ac:dyDescent="0.25">
      <c r="M1612" s="2"/>
      <c r="T1612"/>
    </row>
    <row r="1613" spans="13:20" x14ac:dyDescent="0.25">
      <c r="M1613" s="2"/>
      <c r="T1613"/>
    </row>
    <row r="1614" spans="13:20" x14ac:dyDescent="0.25">
      <c r="M1614" s="2"/>
      <c r="T1614"/>
    </row>
    <row r="1615" spans="13:20" x14ac:dyDescent="0.25">
      <c r="M1615" s="2"/>
      <c r="T1615"/>
    </row>
    <row r="1616" spans="13:20" x14ac:dyDescent="0.25">
      <c r="M1616" s="2"/>
      <c r="T1616"/>
    </row>
    <row r="1617" spans="13:20" x14ac:dyDescent="0.25">
      <c r="M1617" s="2"/>
      <c r="T1617"/>
    </row>
    <row r="1618" spans="13:20" x14ac:dyDescent="0.25">
      <c r="M1618" s="2"/>
      <c r="T1618"/>
    </row>
    <row r="1619" spans="13:20" x14ac:dyDescent="0.25">
      <c r="M1619" s="2"/>
      <c r="T1619"/>
    </row>
    <row r="1620" spans="13:20" x14ac:dyDescent="0.25">
      <c r="M1620" s="2"/>
      <c r="T1620"/>
    </row>
    <row r="1621" spans="13:20" x14ac:dyDescent="0.25">
      <c r="M1621" s="2"/>
      <c r="T1621"/>
    </row>
    <row r="1622" spans="13:20" x14ac:dyDescent="0.25">
      <c r="M1622" s="2"/>
      <c r="T1622"/>
    </row>
    <row r="1623" spans="13:20" x14ac:dyDescent="0.25">
      <c r="M1623" s="2"/>
      <c r="T1623"/>
    </row>
    <row r="1624" spans="13:20" x14ac:dyDescent="0.25">
      <c r="M1624" s="2"/>
      <c r="T1624"/>
    </row>
    <row r="1625" spans="13:20" x14ac:dyDescent="0.25">
      <c r="M1625" s="2"/>
      <c r="T1625"/>
    </row>
    <row r="1626" spans="13:20" x14ac:dyDescent="0.25">
      <c r="M1626" s="2"/>
      <c r="T1626"/>
    </row>
    <row r="1627" spans="13:20" x14ac:dyDescent="0.25">
      <c r="M1627" s="2"/>
      <c r="T1627"/>
    </row>
    <row r="1628" spans="13:20" x14ac:dyDescent="0.25">
      <c r="M1628" s="2"/>
      <c r="T1628"/>
    </row>
    <row r="1629" spans="13:20" x14ac:dyDescent="0.25">
      <c r="M1629" s="2"/>
      <c r="T1629"/>
    </row>
    <row r="1630" spans="13:20" x14ac:dyDescent="0.25">
      <c r="M1630" s="2"/>
      <c r="T1630"/>
    </row>
    <row r="1631" spans="13:20" x14ac:dyDescent="0.25">
      <c r="M1631" s="2"/>
      <c r="T1631"/>
    </row>
    <row r="1632" spans="13:20" x14ac:dyDescent="0.25">
      <c r="M1632" s="2"/>
      <c r="T1632"/>
    </row>
    <row r="1633" spans="13:20" x14ac:dyDescent="0.25">
      <c r="M1633" s="2"/>
      <c r="T1633"/>
    </row>
    <row r="1634" spans="13:20" x14ac:dyDescent="0.25">
      <c r="M1634" s="2"/>
      <c r="T1634"/>
    </row>
    <row r="1635" spans="13:20" x14ac:dyDescent="0.25">
      <c r="M1635" s="2"/>
      <c r="T1635"/>
    </row>
    <row r="1636" spans="13:20" x14ac:dyDescent="0.25">
      <c r="M1636" s="2"/>
      <c r="T1636"/>
    </row>
    <row r="1637" spans="13:20" x14ac:dyDescent="0.25">
      <c r="M1637" s="2"/>
      <c r="T1637"/>
    </row>
    <row r="1638" spans="13:20" x14ac:dyDescent="0.25">
      <c r="M1638" s="2"/>
      <c r="T1638"/>
    </row>
    <row r="1639" spans="13:20" x14ac:dyDescent="0.25">
      <c r="M1639" s="2"/>
      <c r="T1639"/>
    </row>
    <row r="1640" spans="13:20" x14ac:dyDescent="0.25">
      <c r="M1640" s="2"/>
      <c r="T1640"/>
    </row>
    <row r="1641" spans="13:20" x14ac:dyDescent="0.25">
      <c r="M1641" s="2"/>
      <c r="T1641"/>
    </row>
    <row r="1642" spans="13:20" x14ac:dyDescent="0.25">
      <c r="M1642" s="2"/>
      <c r="T1642"/>
    </row>
    <row r="1643" spans="13:20" x14ac:dyDescent="0.25">
      <c r="M1643" s="2"/>
      <c r="T1643"/>
    </row>
    <row r="1644" spans="13:20" x14ac:dyDescent="0.25">
      <c r="M1644" s="2"/>
      <c r="T1644"/>
    </row>
    <row r="1645" spans="13:20" x14ac:dyDescent="0.25">
      <c r="M1645" s="2"/>
      <c r="T1645"/>
    </row>
    <row r="1646" spans="13:20" x14ac:dyDescent="0.25">
      <c r="M1646" s="2"/>
      <c r="T1646"/>
    </row>
    <row r="1647" spans="13:20" x14ac:dyDescent="0.25">
      <c r="M1647" s="2"/>
      <c r="T1647"/>
    </row>
    <row r="1648" spans="13:20" x14ac:dyDescent="0.25">
      <c r="M1648" s="2"/>
      <c r="T1648"/>
    </row>
    <row r="1649" spans="13:20" x14ac:dyDescent="0.25">
      <c r="M1649" s="2"/>
      <c r="T1649"/>
    </row>
    <row r="1650" spans="13:20" x14ac:dyDescent="0.25">
      <c r="M1650" s="2"/>
      <c r="T1650"/>
    </row>
    <row r="1651" spans="13:20" x14ac:dyDescent="0.25">
      <c r="M1651" s="2"/>
      <c r="T1651"/>
    </row>
    <row r="1652" spans="13:20" x14ac:dyDescent="0.25">
      <c r="M1652" s="2"/>
      <c r="T1652"/>
    </row>
    <row r="1653" spans="13:20" x14ac:dyDescent="0.25">
      <c r="M1653" s="2"/>
      <c r="T1653"/>
    </row>
    <row r="1654" spans="13:20" x14ac:dyDescent="0.25">
      <c r="M1654" s="2"/>
      <c r="T1654"/>
    </row>
    <row r="1655" spans="13:20" x14ac:dyDescent="0.25">
      <c r="M1655" s="2"/>
      <c r="T1655"/>
    </row>
    <row r="1656" spans="13:20" x14ac:dyDescent="0.25">
      <c r="M1656" s="2"/>
      <c r="T1656"/>
    </row>
    <row r="1657" spans="13:20" x14ac:dyDescent="0.25">
      <c r="M1657" s="2"/>
      <c r="T1657"/>
    </row>
    <row r="1658" spans="13:20" x14ac:dyDescent="0.25">
      <c r="M1658" s="2"/>
      <c r="T1658"/>
    </row>
    <row r="1659" spans="13:20" x14ac:dyDescent="0.25">
      <c r="M1659" s="2"/>
      <c r="T1659"/>
    </row>
    <row r="1660" spans="13:20" x14ac:dyDescent="0.25">
      <c r="M1660" s="2"/>
      <c r="T1660"/>
    </row>
    <row r="1661" spans="13:20" x14ac:dyDescent="0.25">
      <c r="M1661" s="2"/>
      <c r="T1661"/>
    </row>
    <row r="1662" spans="13:20" x14ac:dyDescent="0.25">
      <c r="M1662" s="2"/>
      <c r="T1662"/>
    </row>
    <row r="1663" spans="13:20" x14ac:dyDescent="0.25">
      <c r="M1663" s="2"/>
      <c r="T1663"/>
    </row>
    <row r="1664" spans="13:20" x14ac:dyDescent="0.25">
      <c r="M1664" s="2"/>
      <c r="T1664"/>
    </row>
    <row r="1665" spans="13:20" x14ac:dyDescent="0.25">
      <c r="M1665" s="2"/>
      <c r="T1665"/>
    </row>
    <row r="1666" spans="13:20" x14ac:dyDescent="0.25">
      <c r="M1666" s="2"/>
      <c r="T1666"/>
    </row>
    <row r="1667" spans="13:20" x14ac:dyDescent="0.25">
      <c r="M1667" s="2"/>
      <c r="T1667"/>
    </row>
    <row r="1668" spans="13:20" x14ac:dyDescent="0.25">
      <c r="M1668" s="2"/>
      <c r="T1668"/>
    </row>
    <row r="1669" spans="13:20" x14ac:dyDescent="0.25">
      <c r="M1669" s="2"/>
      <c r="T1669"/>
    </row>
    <row r="1670" spans="13:20" x14ac:dyDescent="0.25">
      <c r="M1670" s="2"/>
      <c r="T1670"/>
    </row>
    <row r="1671" spans="13:20" x14ac:dyDescent="0.25">
      <c r="M1671" s="2"/>
      <c r="T1671"/>
    </row>
    <row r="1672" spans="13:20" x14ac:dyDescent="0.25">
      <c r="M1672" s="2"/>
      <c r="T1672"/>
    </row>
    <row r="1673" spans="13:20" x14ac:dyDescent="0.25">
      <c r="M1673" s="2"/>
      <c r="T1673"/>
    </row>
    <row r="1674" spans="13:20" x14ac:dyDescent="0.25">
      <c r="M1674" s="2"/>
      <c r="T1674"/>
    </row>
    <row r="1675" spans="13:20" x14ac:dyDescent="0.25">
      <c r="M1675" s="2"/>
      <c r="T1675"/>
    </row>
    <row r="1676" spans="13:20" x14ac:dyDescent="0.25">
      <c r="M1676" s="2"/>
      <c r="T1676"/>
    </row>
    <row r="1677" spans="13:20" x14ac:dyDescent="0.25">
      <c r="M1677" s="2"/>
      <c r="T1677"/>
    </row>
    <row r="1678" spans="13:20" x14ac:dyDescent="0.25">
      <c r="M1678" s="2"/>
      <c r="T1678"/>
    </row>
    <row r="1679" spans="13:20" x14ac:dyDescent="0.25">
      <c r="M1679" s="2"/>
      <c r="T1679"/>
    </row>
    <row r="1680" spans="13:20" x14ac:dyDescent="0.25">
      <c r="M1680" s="2"/>
      <c r="T1680"/>
    </row>
    <row r="1681" spans="13:20" x14ac:dyDescent="0.25">
      <c r="M1681" s="2"/>
      <c r="T1681"/>
    </row>
    <row r="1682" spans="13:20" x14ac:dyDescent="0.25">
      <c r="M1682" s="2"/>
      <c r="T1682"/>
    </row>
    <row r="1683" spans="13:20" x14ac:dyDescent="0.25">
      <c r="M1683" s="2"/>
      <c r="T1683"/>
    </row>
    <row r="1684" spans="13:20" x14ac:dyDescent="0.25">
      <c r="M1684" s="2"/>
      <c r="T1684"/>
    </row>
    <row r="1685" spans="13:20" x14ac:dyDescent="0.25">
      <c r="M1685" s="2"/>
      <c r="T1685"/>
    </row>
    <row r="1686" spans="13:20" x14ac:dyDescent="0.25">
      <c r="M1686" s="2"/>
      <c r="T1686"/>
    </row>
    <row r="1687" spans="13:20" x14ac:dyDescent="0.25">
      <c r="M1687" s="2"/>
      <c r="T1687"/>
    </row>
    <row r="1688" spans="13:20" x14ac:dyDescent="0.25">
      <c r="M1688" s="2"/>
      <c r="T1688"/>
    </row>
    <row r="1689" spans="13:20" x14ac:dyDescent="0.25">
      <c r="M1689" s="2"/>
      <c r="T1689"/>
    </row>
    <row r="1690" spans="13:20" x14ac:dyDescent="0.25">
      <c r="M1690" s="2"/>
      <c r="T1690"/>
    </row>
    <row r="1691" spans="13:20" x14ac:dyDescent="0.25">
      <c r="M1691" s="2"/>
      <c r="T1691"/>
    </row>
    <row r="1692" spans="13:20" x14ac:dyDescent="0.25">
      <c r="M1692" s="2"/>
      <c r="T1692"/>
    </row>
    <row r="1693" spans="13:20" x14ac:dyDescent="0.25">
      <c r="M1693" s="2"/>
      <c r="T1693"/>
    </row>
    <row r="1694" spans="13:20" x14ac:dyDescent="0.25">
      <c r="M1694" s="2"/>
      <c r="T1694"/>
    </row>
    <row r="1695" spans="13:20" x14ac:dyDescent="0.25">
      <c r="M1695" s="2"/>
      <c r="T1695"/>
    </row>
    <row r="1696" spans="13:20" x14ac:dyDescent="0.25">
      <c r="M1696" s="2"/>
      <c r="T1696"/>
    </row>
    <row r="1697" spans="13:20" x14ac:dyDescent="0.25">
      <c r="M1697" s="2"/>
      <c r="T1697"/>
    </row>
    <row r="1698" spans="13:20" x14ac:dyDescent="0.25">
      <c r="M1698" s="2"/>
      <c r="T1698"/>
    </row>
    <row r="1699" spans="13:20" x14ac:dyDescent="0.25">
      <c r="M1699" s="2"/>
      <c r="T1699"/>
    </row>
    <row r="1700" spans="13:20" x14ac:dyDescent="0.25">
      <c r="M1700" s="2"/>
      <c r="T1700"/>
    </row>
    <row r="1701" spans="13:20" x14ac:dyDescent="0.25">
      <c r="M1701" s="2"/>
      <c r="T1701"/>
    </row>
    <row r="1702" spans="13:20" x14ac:dyDescent="0.25">
      <c r="M1702" s="2"/>
      <c r="T1702"/>
    </row>
    <row r="1703" spans="13:20" x14ac:dyDescent="0.25">
      <c r="M1703" s="2"/>
      <c r="T1703"/>
    </row>
    <row r="1704" spans="13:20" x14ac:dyDescent="0.25">
      <c r="M1704" s="2"/>
      <c r="T1704"/>
    </row>
    <row r="1705" spans="13:20" x14ac:dyDescent="0.25">
      <c r="M1705" s="2"/>
      <c r="T1705"/>
    </row>
    <row r="1706" spans="13:20" x14ac:dyDescent="0.25">
      <c r="M1706" s="2"/>
      <c r="T1706"/>
    </row>
    <row r="1707" spans="13:20" x14ac:dyDescent="0.25">
      <c r="M1707" s="2"/>
      <c r="T1707"/>
    </row>
    <row r="1708" spans="13:20" x14ac:dyDescent="0.25">
      <c r="M1708" s="2"/>
      <c r="T1708"/>
    </row>
    <row r="1709" spans="13:20" x14ac:dyDescent="0.25">
      <c r="M1709" s="2"/>
      <c r="T1709"/>
    </row>
    <row r="1710" spans="13:20" x14ac:dyDescent="0.25">
      <c r="M1710" s="2"/>
      <c r="T1710"/>
    </row>
    <row r="1711" spans="13:20" x14ac:dyDescent="0.25">
      <c r="M1711" s="2"/>
      <c r="T1711"/>
    </row>
    <row r="1712" spans="13:20" x14ac:dyDescent="0.25">
      <c r="M1712" s="2"/>
      <c r="T1712"/>
    </row>
    <row r="1713" spans="13:20" x14ac:dyDescent="0.25">
      <c r="M1713" s="2"/>
      <c r="T1713"/>
    </row>
    <row r="1714" spans="13:20" x14ac:dyDescent="0.25">
      <c r="M1714" s="2"/>
      <c r="T1714"/>
    </row>
    <row r="1715" spans="13:20" x14ac:dyDescent="0.25">
      <c r="M1715" s="2"/>
      <c r="T1715"/>
    </row>
    <row r="1716" spans="13:20" x14ac:dyDescent="0.25">
      <c r="M1716" s="2"/>
      <c r="T1716"/>
    </row>
    <row r="1717" spans="13:20" x14ac:dyDescent="0.25">
      <c r="M1717" s="2"/>
      <c r="T1717"/>
    </row>
    <row r="1718" spans="13:20" x14ac:dyDescent="0.25">
      <c r="M1718" s="2"/>
      <c r="T1718"/>
    </row>
    <row r="1719" spans="13:20" x14ac:dyDescent="0.25">
      <c r="M1719" s="2"/>
      <c r="T1719"/>
    </row>
    <row r="1720" spans="13:20" x14ac:dyDescent="0.25">
      <c r="M1720" s="2"/>
      <c r="T1720"/>
    </row>
    <row r="1721" spans="13:20" x14ac:dyDescent="0.25">
      <c r="M1721" s="2"/>
      <c r="T1721"/>
    </row>
    <row r="1722" spans="13:20" x14ac:dyDescent="0.25">
      <c r="M1722" s="2"/>
      <c r="T1722"/>
    </row>
    <row r="1723" spans="13:20" x14ac:dyDescent="0.25">
      <c r="M1723" s="2"/>
      <c r="T1723"/>
    </row>
    <row r="1724" spans="13:20" x14ac:dyDescent="0.25">
      <c r="M1724" s="2"/>
      <c r="T1724"/>
    </row>
    <row r="1725" spans="13:20" x14ac:dyDescent="0.25">
      <c r="M1725" s="2"/>
      <c r="T1725"/>
    </row>
    <row r="1726" spans="13:20" x14ac:dyDescent="0.25">
      <c r="M1726" s="2"/>
      <c r="T1726"/>
    </row>
    <row r="1727" spans="13:20" x14ac:dyDescent="0.25">
      <c r="M1727" s="2"/>
      <c r="T1727"/>
    </row>
    <row r="1728" spans="13:20" x14ac:dyDescent="0.25">
      <c r="M1728" s="2"/>
      <c r="T1728"/>
    </row>
    <row r="1729" spans="13:20" x14ac:dyDescent="0.25">
      <c r="M1729" s="2"/>
      <c r="T1729"/>
    </row>
    <row r="1730" spans="13:20" x14ac:dyDescent="0.25">
      <c r="M1730" s="2"/>
      <c r="T1730"/>
    </row>
    <row r="1731" spans="13:20" x14ac:dyDescent="0.25">
      <c r="M1731" s="2"/>
      <c r="T1731"/>
    </row>
    <row r="1732" spans="13:20" x14ac:dyDescent="0.25">
      <c r="M1732" s="2"/>
      <c r="T1732"/>
    </row>
    <row r="1733" spans="13:20" x14ac:dyDescent="0.25">
      <c r="M1733" s="2"/>
      <c r="T1733"/>
    </row>
    <row r="1734" spans="13:20" x14ac:dyDescent="0.25">
      <c r="M1734" s="2"/>
      <c r="T1734"/>
    </row>
    <row r="1735" spans="13:20" x14ac:dyDescent="0.25">
      <c r="M1735" s="2"/>
      <c r="T1735"/>
    </row>
    <row r="1736" spans="13:20" x14ac:dyDescent="0.25">
      <c r="M1736" s="2"/>
      <c r="T1736"/>
    </row>
    <row r="1737" spans="13:20" x14ac:dyDescent="0.25">
      <c r="M1737" s="2"/>
      <c r="T1737"/>
    </row>
    <row r="1738" spans="13:20" x14ac:dyDescent="0.25">
      <c r="M1738" s="2"/>
      <c r="T1738"/>
    </row>
    <row r="1739" spans="13:20" x14ac:dyDescent="0.25">
      <c r="M1739" s="2"/>
      <c r="T1739"/>
    </row>
    <row r="1740" spans="13:20" x14ac:dyDescent="0.25">
      <c r="M1740" s="2"/>
      <c r="T1740"/>
    </row>
    <row r="1741" spans="13:20" x14ac:dyDescent="0.25">
      <c r="M1741" s="2"/>
      <c r="T1741"/>
    </row>
    <row r="1742" spans="13:20" x14ac:dyDescent="0.25">
      <c r="M1742" s="2"/>
      <c r="T1742"/>
    </row>
    <row r="1743" spans="13:20" x14ac:dyDescent="0.25">
      <c r="M1743" s="2"/>
      <c r="T1743"/>
    </row>
    <row r="1744" spans="13:20" x14ac:dyDescent="0.25">
      <c r="M1744" s="2"/>
      <c r="T1744"/>
    </row>
    <row r="1745" spans="13:20" x14ac:dyDescent="0.25">
      <c r="M1745" s="2"/>
      <c r="T1745"/>
    </row>
    <row r="1746" spans="13:20" x14ac:dyDescent="0.25">
      <c r="M1746" s="2"/>
      <c r="T1746"/>
    </row>
    <row r="1747" spans="13:20" x14ac:dyDescent="0.25">
      <c r="M1747" s="2"/>
      <c r="T1747"/>
    </row>
    <row r="1748" spans="13:20" x14ac:dyDescent="0.25">
      <c r="M1748" s="2"/>
      <c r="T1748"/>
    </row>
    <row r="1749" spans="13:20" x14ac:dyDescent="0.25">
      <c r="M1749" s="2"/>
      <c r="T1749"/>
    </row>
    <row r="1750" spans="13:20" x14ac:dyDescent="0.25">
      <c r="M1750" s="2"/>
      <c r="T1750"/>
    </row>
    <row r="1751" spans="13:20" x14ac:dyDescent="0.25">
      <c r="M1751" s="2"/>
      <c r="T1751"/>
    </row>
    <row r="1752" spans="13:20" x14ac:dyDescent="0.25">
      <c r="M1752" s="2"/>
      <c r="T1752"/>
    </row>
    <row r="1753" spans="13:20" x14ac:dyDescent="0.25">
      <c r="M1753" s="2"/>
      <c r="T1753"/>
    </row>
    <row r="1754" spans="13:20" x14ac:dyDescent="0.25">
      <c r="M1754" s="2"/>
      <c r="T1754"/>
    </row>
    <row r="1755" spans="13:20" x14ac:dyDescent="0.25">
      <c r="M1755" s="2"/>
      <c r="T1755"/>
    </row>
    <row r="1756" spans="13:20" x14ac:dyDescent="0.25">
      <c r="M1756" s="2"/>
      <c r="T1756"/>
    </row>
    <row r="1757" spans="13:20" x14ac:dyDescent="0.25">
      <c r="M1757" s="2"/>
      <c r="T1757"/>
    </row>
    <row r="1758" spans="13:20" x14ac:dyDescent="0.25">
      <c r="M1758" s="2"/>
      <c r="T1758"/>
    </row>
    <row r="1759" spans="13:20" x14ac:dyDescent="0.25">
      <c r="M1759" s="2"/>
      <c r="T1759"/>
    </row>
    <row r="1760" spans="13:20" x14ac:dyDescent="0.25">
      <c r="M1760" s="2"/>
      <c r="T1760"/>
    </row>
    <row r="1761" spans="13:20" x14ac:dyDescent="0.25">
      <c r="M1761" s="2"/>
      <c r="T1761"/>
    </row>
    <row r="1762" spans="13:20" x14ac:dyDescent="0.25">
      <c r="M1762" s="2"/>
      <c r="T1762"/>
    </row>
    <row r="1763" spans="13:20" x14ac:dyDescent="0.25">
      <c r="M1763" s="2"/>
      <c r="T1763"/>
    </row>
    <row r="1764" spans="13:20" x14ac:dyDescent="0.25">
      <c r="M1764" s="2"/>
      <c r="T1764"/>
    </row>
    <row r="1765" spans="13:20" x14ac:dyDescent="0.25">
      <c r="M1765" s="2"/>
      <c r="T1765"/>
    </row>
    <row r="1766" spans="13:20" x14ac:dyDescent="0.25">
      <c r="M1766" s="2"/>
      <c r="T1766"/>
    </row>
    <row r="1767" spans="13:20" x14ac:dyDescent="0.25">
      <c r="M1767" s="2"/>
      <c r="T1767"/>
    </row>
    <row r="1768" spans="13:20" x14ac:dyDescent="0.25">
      <c r="M1768" s="2"/>
      <c r="T1768"/>
    </row>
    <row r="1769" spans="13:20" x14ac:dyDescent="0.25">
      <c r="M1769" s="2"/>
      <c r="T1769"/>
    </row>
    <row r="1770" spans="13:20" x14ac:dyDescent="0.25">
      <c r="M1770" s="2"/>
      <c r="T1770"/>
    </row>
    <row r="1771" spans="13:20" x14ac:dyDescent="0.25">
      <c r="M1771" s="2"/>
      <c r="T1771"/>
    </row>
    <row r="1772" spans="13:20" x14ac:dyDescent="0.25">
      <c r="M1772" s="2"/>
      <c r="T1772"/>
    </row>
    <row r="1773" spans="13:20" x14ac:dyDescent="0.25">
      <c r="M1773" s="2"/>
      <c r="T1773"/>
    </row>
    <row r="1774" spans="13:20" x14ac:dyDescent="0.25">
      <c r="M1774" s="2"/>
      <c r="T1774"/>
    </row>
    <row r="1775" spans="13:20" x14ac:dyDescent="0.25">
      <c r="M1775" s="2"/>
      <c r="T1775"/>
    </row>
    <row r="1776" spans="13:20" x14ac:dyDescent="0.25">
      <c r="M1776" s="2"/>
      <c r="T1776"/>
    </row>
    <row r="1777" spans="13:20" x14ac:dyDescent="0.25">
      <c r="M1777" s="2"/>
      <c r="T1777"/>
    </row>
    <row r="1778" spans="13:20" x14ac:dyDescent="0.25">
      <c r="M1778" s="2"/>
      <c r="T1778"/>
    </row>
    <row r="1779" spans="13:20" x14ac:dyDescent="0.25">
      <c r="M1779" s="2"/>
      <c r="T1779"/>
    </row>
    <row r="1780" spans="13:20" x14ac:dyDescent="0.25">
      <c r="M1780" s="2"/>
      <c r="T1780"/>
    </row>
    <row r="1781" spans="13:20" x14ac:dyDescent="0.25">
      <c r="M1781" s="2"/>
      <c r="T1781"/>
    </row>
    <row r="1782" spans="13:20" x14ac:dyDescent="0.25">
      <c r="M1782" s="2"/>
      <c r="T1782"/>
    </row>
    <row r="1783" spans="13:20" x14ac:dyDescent="0.25">
      <c r="M1783" s="2"/>
      <c r="T1783"/>
    </row>
    <row r="1784" spans="13:20" x14ac:dyDescent="0.25">
      <c r="M1784" s="2"/>
      <c r="T1784"/>
    </row>
    <row r="1785" spans="13:20" x14ac:dyDescent="0.25">
      <c r="M1785" s="2"/>
      <c r="T1785"/>
    </row>
    <row r="1786" spans="13:20" x14ac:dyDescent="0.25">
      <c r="M1786" s="2"/>
      <c r="T1786"/>
    </row>
    <row r="1787" spans="13:20" x14ac:dyDescent="0.25">
      <c r="M1787" s="2"/>
      <c r="T1787"/>
    </row>
    <row r="1788" spans="13:20" x14ac:dyDescent="0.25">
      <c r="M1788" s="2"/>
      <c r="T1788"/>
    </row>
    <row r="1789" spans="13:20" x14ac:dyDescent="0.25">
      <c r="M1789" s="2"/>
      <c r="T1789"/>
    </row>
    <row r="1790" spans="13:20" x14ac:dyDescent="0.25">
      <c r="M1790" s="2"/>
      <c r="T1790"/>
    </row>
    <row r="1791" spans="13:20" x14ac:dyDescent="0.25">
      <c r="M1791" s="2"/>
      <c r="T1791"/>
    </row>
    <row r="1792" spans="13:20" x14ac:dyDescent="0.25">
      <c r="M1792" s="2"/>
      <c r="T1792"/>
    </row>
    <row r="1793" spans="13:20" x14ac:dyDescent="0.25">
      <c r="M1793" s="2"/>
      <c r="T1793"/>
    </row>
    <row r="1794" spans="13:20" x14ac:dyDescent="0.25">
      <c r="M1794" s="2"/>
      <c r="T1794"/>
    </row>
    <row r="1795" spans="13:20" x14ac:dyDescent="0.25">
      <c r="M1795" s="2"/>
      <c r="T1795"/>
    </row>
    <row r="1796" spans="13:20" x14ac:dyDescent="0.25">
      <c r="M1796" s="2"/>
      <c r="T1796"/>
    </row>
    <row r="1797" spans="13:20" x14ac:dyDescent="0.25">
      <c r="M1797" s="2"/>
      <c r="T1797"/>
    </row>
    <row r="1798" spans="13:20" x14ac:dyDescent="0.25">
      <c r="M1798" s="2"/>
      <c r="T1798"/>
    </row>
    <row r="1799" spans="13:20" x14ac:dyDescent="0.25">
      <c r="M1799" s="2"/>
      <c r="T1799"/>
    </row>
    <row r="1800" spans="13:20" x14ac:dyDescent="0.25">
      <c r="M1800" s="2"/>
      <c r="T1800"/>
    </row>
    <row r="1801" spans="13:20" x14ac:dyDescent="0.25">
      <c r="M1801" s="2"/>
      <c r="T1801"/>
    </row>
    <row r="1802" spans="13:20" x14ac:dyDescent="0.25">
      <c r="M1802" s="2"/>
      <c r="T1802"/>
    </row>
    <row r="1803" spans="13:20" x14ac:dyDescent="0.25">
      <c r="M1803" s="2"/>
      <c r="T1803"/>
    </row>
    <row r="1804" spans="13:20" x14ac:dyDescent="0.25">
      <c r="M1804" s="2"/>
      <c r="T1804"/>
    </row>
    <row r="1805" spans="13:20" x14ac:dyDescent="0.25">
      <c r="M1805" s="2"/>
      <c r="T1805"/>
    </row>
    <row r="1806" spans="13:20" x14ac:dyDescent="0.25">
      <c r="M1806" s="2"/>
      <c r="T1806"/>
    </row>
    <row r="1807" spans="13:20" x14ac:dyDescent="0.25">
      <c r="M1807" s="2"/>
      <c r="T1807"/>
    </row>
    <row r="1808" spans="13:20" x14ac:dyDescent="0.25">
      <c r="M1808" s="2"/>
      <c r="T1808"/>
    </row>
    <row r="1809" spans="20:20" x14ac:dyDescent="0.25">
      <c r="T1809"/>
    </row>
    <row r="1810" spans="20:20" x14ac:dyDescent="0.25">
      <c r="T1810"/>
    </row>
    <row r="1811" spans="20:20" x14ac:dyDescent="0.25">
      <c r="T1811"/>
    </row>
    <row r="1812" spans="20:20" x14ac:dyDescent="0.25">
      <c r="T1812"/>
    </row>
    <row r="1813" spans="20:20" x14ac:dyDescent="0.25">
      <c r="T1813"/>
    </row>
    <row r="1814" spans="20:20" x14ac:dyDescent="0.25">
      <c r="T1814"/>
    </row>
    <row r="1815" spans="20:20" x14ac:dyDescent="0.25">
      <c r="T1815"/>
    </row>
    <row r="1816" spans="20:20" x14ac:dyDescent="0.25">
      <c r="T1816"/>
    </row>
    <row r="1817" spans="20:20" x14ac:dyDescent="0.25">
      <c r="T1817"/>
    </row>
    <row r="1818" spans="20:20" x14ac:dyDescent="0.25">
      <c r="T1818"/>
    </row>
    <row r="1819" spans="20:20" x14ac:dyDescent="0.25">
      <c r="T1819"/>
    </row>
    <row r="1820" spans="20:20" x14ac:dyDescent="0.25">
      <c r="T1820"/>
    </row>
    <row r="1821" spans="20:20" x14ac:dyDescent="0.25">
      <c r="T1821"/>
    </row>
    <row r="1822" spans="20:20" x14ac:dyDescent="0.25">
      <c r="T1822"/>
    </row>
    <row r="1823" spans="20:20" x14ac:dyDescent="0.25">
      <c r="T1823"/>
    </row>
    <row r="1824" spans="20:20" x14ac:dyDescent="0.25">
      <c r="T1824"/>
    </row>
    <row r="1825" spans="20:20" x14ac:dyDescent="0.25">
      <c r="T1825"/>
    </row>
    <row r="1826" spans="20:20" x14ac:dyDescent="0.25">
      <c r="T1826"/>
    </row>
    <row r="1827" spans="20:20" x14ac:dyDescent="0.25">
      <c r="T1827"/>
    </row>
    <row r="1828" spans="20:20" x14ac:dyDescent="0.25">
      <c r="T1828"/>
    </row>
    <row r="1829" spans="20:20" x14ac:dyDescent="0.25">
      <c r="T1829"/>
    </row>
    <row r="1830" spans="20:20" x14ac:dyDescent="0.25">
      <c r="T1830"/>
    </row>
    <row r="1831" spans="20:20" x14ac:dyDescent="0.25">
      <c r="T1831"/>
    </row>
    <row r="1832" spans="20:20" x14ac:dyDescent="0.25">
      <c r="T1832"/>
    </row>
    <row r="1833" spans="20:20" x14ac:dyDescent="0.25">
      <c r="T1833"/>
    </row>
    <row r="1834" spans="20:20" x14ac:dyDescent="0.25">
      <c r="T1834"/>
    </row>
    <row r="1835" spans="20:20" x14ac:dyDescent="0.25">
      <c r="T1835"/>
    </row>
    <row r="1836" spans="20:20" x14ac:dyDescent="0.25">
      <c r="T1836"/>
    </row>
    <row r="1837" spans="20:20" x14ac:dyDescent="0.25">
      <c r="T1837"/>
    </row>
    <row r="1838" spans="20:20" x14ac:dyDescent="0.25">
      <c r="T1838"/>
    </row>
    <row r="1839" spans="20:20" x14ac:dyDescent="0.25">
      <c r="T1839"/>
    </row>
    <row r="1840" spans="20:20" x14ac:dyDescent="0.25">
      <c r="T1840"/>
    </row>
    <row r="1841" spans="20:20" x14ac:dyDescent="0.25">
      <c r="T1841"/>
    </row>
    <row r="1842" spans="20:20" x14ac:dyDescent="0.25">
      <c r="T1842"/>
    </row>
    <row r="1843" spans="20:20" x14ac:dyDescent="0.25">
      <c r="T1843"/>
    </row>
    <row r="1844" spans="20:20" x14ac:dyDescent="0.25">
      <c r="T1844"/>
    </row>
    <row r="1845" spans="20:20" x14ac:dyDescent="0.25">
      <c r="T1845"/>
    </row>
    <row r="1846" spans="20:20" x14ac:dyDescent="0.25">
      <c r="T1846"/>
    </row>
    <row r="1847" spans="20:20" x14ac:dyDescent="0.25">
      <c r="T1847"/>
    </row>
    <row r="1848" spans="20:20" x14ac:dyDescent="0.25">
      <c r="T1848"/>
    </row>
    <row r="1849" spans="20:20" x14ac:dyDescent="0.25">
      <c r="T1849"/>
    </row>
    <row r="1850" spans="20:20" x14ac:dyDescent="0.25">
      <c r="T1850"/>
    </row>
    <row r="1851" spans="20:20" x14ac:dyDescent="0.25">
      <c r="T1851"/>
    </row>
    <row r="1852" spans="20:20" x14ac:dyDescent="0.25">
      <c r="T1852"/>
    </row>
    <row r="1853" spans="20:20" x14ac:dyDescent="0.25">
      <c r="T1853"/>
    </row>
    <row r="1854" spans="20:20" x14ac:dyDescent="0.25">
      <c r="T1854"/>
    </row>
    <row r="1855" spans="20:20" x14ac:dyDescent="0.25">
      <c r="T1855"/>
    </row>
    <row r="1856" spans="20:20" x14ac:dyDescent="0.25">
      <c r="T1856"/>
    </row>
    <row r="1857" spans="20:20" x14ac:dyDescent="0.25">
      <c r="T1857"/>
    </row>
    <row r="1858" spans="20:20" x14ac:dyDescent="0.25">
      <c r="T1858"/>
    </row>
    <row r="1859" spans="20:20" x14ac:dyDescent="0.25">
      <c r="T1859"/>
    </row>
    <row r="1860" spans="20:20" x14ac:dyDescent="0.25">
      <c r="T1860"/>
    </row>
    <row r="1861" spans="20:20" x14ac:dyDescent="0.25">
      <c r="T1861"/>
    </row>
    <row r="1862" spans="20:20" x14ac:dyDescent="0.25">
      <c r="T1862"/>
    </row>
    <row r="1863" spans="20:20" x14ac:dyDescent="0.25">
      <c r="T1863"/>
    </row>
    <row r="1864" spans="20:20" x14ac:dyDescent="0.25">
      <c r="T1864"/>
    </row>
    <row r="1865" spans="20:20" x14ac:dyDescent="0.25">
      <c r="T1865"/>
    </row>
    <row r="1866" spans="20:20" x14ac:dyDescent="0.25">
      <c r="T1866"/>
    </row>
    <row r="1867" spans="20:20" x14ac:dyDescent="0.25">
      <c r="T1867"/>
    </row>
    <row r="1868" spans="20:20" x14ac:dyDescent="0.25">
      <c r="T1868"/>
    </row>
    <row r="1869" spans="20:20" x14ac:dyDescent="0.25">
      <c r="T1869"/>
    </row>
    <row r="1870" spans="20:20" x14ac:dyDescent="0.25">
      <c r="T1870"/>
    </row>
    <row r="1871" spans="20:20" x14ac:dyDescent="0.25">
      <c r="T1871"/>
    </row>
    <row r="1872" spans="20:20" x14ac:dyDescent="0.25">
      <c r="T1872"/>
    </row>
    <row r="1873" spans="20:20" x14ac:dyDescent="0.25">
      <c r="T1873"/>
    </row>
    <row r="1874" spans="20:20" x14ac:dyDescent="0.25">
      <c r="T1874"/>
    </row>
    <row r="1875" spans="20:20" x14ac:dyDescent="0.25">
      <c r="T1875"/>
    </row>
    <row r="1876" spans="20:20" x14ac:dyDescent="0.25">
      <c r="T1876"/>
    </row>
    <row r="1877" spans="20:20" x14ac:dyDescent="0.25">
      <c r="T1877"/>
    </row>
    <row r="1878" spans="20:20" x14ac:dyDescent="0.25">
      <c r="T1878"/>
    </row>
    <row r="1879" spans="20:20" x14ac:dyDescent="0.25">
      <c r="T1879"/>
    </row>
    <row r="1880" spans="20:20" x14ac:dyDescent="0.25">
      <c r="T1880"/>
    </row>
    <row r="1881" spans="20:20" x14ac:dyDescent="0.25">
      <c r="T1881"/>
    </row>
    <row r="1882" spans="20:20" x14ac:dyDescent="0.25">
      <c r="T1882"/>
    </row>
    <row r="1883" spans="20:20" x14ac:dyDescent="0.25">
      <c r="T1883"/>
    </row>
    <row r="1884" spans="20:20" x14ac:dyDescent="0.25">
      <c r="T1884"/>
    </row>
    <row r="1885" spans="20:20" x14ac:dyDescent="0.25">
      <c r="T1885"/>
    </row>
    <row r="1886" spans="20:20" x14ac:dyDescent="0.25">
      <c r="T1886"/>
    </row>
    <row r="1887" spans="20:20" x14ac:dyDescent="0.25">
      <c r="T1887"/>
    </row>
    <row r="1888" spans="20:20" x14ac:dyDescent="0.25">
      <c r="T1888"/>
    </row>
    <row r="1889" spans="20:20" x14ac:dyDescent="0.25">
      <c r="T1889"/>
    </row>
    <row r="1890" spans="20:20" x14ac:dyDescent="0.25">
      <c r="T1890"/>
    </row>
    <row r="1891" spans="20:20" x14ac:dyDescent="0.25">
      <c r="T1891"/>
    </row>
    <row r="1892" spans="20:20" x14ac:dyDescent="0.25">
      <c r="T1892"/>
    </row>
    <row r="1893" spans="20:20" x14ac:dyDescent="0.25">
      <c r="T1893"/>
    </row>
    <row r="1894" spans="20:20" x14ac:dyDescent="0.25">
      <c r="T1894"/>
    </row>
    <row r="1895" spans="20:20" x14ac:dyDescent="0.25">
      <c r="T1895"/>
    </row>
    <row r="1896" spans="20:20" x14ac:dyDescent="0.25">
      <c r="T1896"/>
    </row>
    <row r="1897" spans="20:20" x14ac:dyDescent="0.25">
      <c r="T1897"/>
    </row>
    <row r="1898" spans="20:20" x14ac:dyDescent="0.25">
      <c r="T1898"/>
    </row>
    <row r="1899" spans="20:20" x14ac:dyDescent="0.25">
      <c r="T1899"/>
    </row>
    <row r="1900" spans="20:20" x14ac:dyDescent="0.25">
      <c r="T1900"/>
    </row>
    <row r="1901" spans="20:20" x14ac:dyDescent="0.25">
      <c r="T1901"/>
    </row>
    <row r="1902" spans="20:20" x14ac:dyDescent="0.25">
      <c r="T1902"/>
    </row>
    <row r="1903" spans="20:20" x14ac:dyDescent="0.25">
      <c r="T1903"/>
    </row>
    <row r="1904" spans="20:20" x14ac:dyDescent="0.25">
      <c r="T1904"/>
    </row>
    <row r="1905" spans="20:20" x14ac:dyDescent="0.25">
      <c r="T1905"/>
    </row>
    <row r="1906" spans="20:20" x14ac:dyDescent="0.25">
      <c r="T1906"/>
    </row>
    <row r="1907" spans="20:20" x14ac:dyDescent="0.25">
      <c r="T1907"/>
    </row>
    <row r="1908" spans="20:20" x14ac:dyDescent="0.25">
      <c r="T1908"/>
    </row>
    <row r="1909" spans="20:20" x14ac:dyDescent="0.25">
      <c r="T1909"/>
    </row>
    <row r="1910" spans="20:20" x14ac:dyDescent="0.25">
      <c r="T1910"/>
    </row>
    <row r="1911" spans="20:20" x14ac:dyDescent="0.25">
      <c r="T1911"/>
    </row>
    <row r="1912" spans="20:20" x14ac:dyDescent="0.25">
      <c r="T1912"/>
    </row>
    <row r="1913" spans="20:20" x14ac:dyDescent="0.25">
      <c r="T1913"/>
    </row>
    <row r="1914" spans="20:20" x14ac:dyDescent="0.25">
      <c r="T1914"/>
    </row>
    <row r="1915" spans="20:20" x14ac:dyDescent="0.25">
      <c r="T1915"/>
    </row>
    <row r="1916" spans="20:20" x14ac:dyDescent="0.25">
      <c r="T1916"/>
    </row>
    <row r="1917" spans="20:20" x14ac:dyDescent="0.25">
      <c r="T1917"/>
    </row>
    <row r="1918" spans="20:20" x14ac:dyDescent="0.25">
      <c r="T1918"/>
    </row>
    <row r="1919" spans="20:20" x14ac:dyDescent="0.25">
      <c r="T1919"/>
    </row>
    <row r="1920" spans="20:20" x14ac:dyDescent="0.25">
      <c r="T1920"/>
    </row>
    <row r="1921" spans="20:20" x14ac:dyDescent="0.25">
      <c r="T1921"/>
    </row>
    <row r="1922" spans="20:20" x14ac:dyDescent="0.25">
      <c r="T1922"/>
    </row>
    <row r="1923" spans="20:20" x14ac:dyDescent="0.25">
      <c r="T1923"/>
    </row>
    <row r="1924" spans="20:20" x14ac:dyDescent="0.25">
      <c r="T1924"/>
    </row>
    <row r="1925" spans="20:20" x14ac:dyDescent="0.25">
      <c r="T1925"/>
    </row>
    <row r="1926" spans="20:20" x14ac:dyDescent="0.25">
      <c r="T1926"/>
    </row>
    <row r="1927" spans="20:20" x14ac:dyDescent="0.25">
      <c r="T1927"/>
    </row>
    <row r="1928" spans="20:20" x14ac:dyDescent="0.25">
      <c r="T1928"/>
    </row>
    <row r="1929" spans="20:20" x14ac:dyDescent="0.25">
      <c r="T1929"/>
    </row>
    <row r="1930" spans="20:20" x14ac:dyDescent="0.25">
      <c r="T1930"/>
    </row>
    <row r="1931" spans="20:20" x14ac:dyDescent="0.25">
      <c r="T1931"/>
    </row>
    <row r="1932" spans="20:20" x14ac:dyDescent="0.25">
      <c r="T1932"/>
    </row>
    <row r="1933" spans="20:20" x14ac:dyDescent="0.25">
      <c r="T1933"/>
    </row>
    <row r="1934" spans="20:20" x14ac:dyDescent="0.25">
      <c r="T1934"/>
    </row>
    <row r="1935" spans="20:20" x14ac:dyDescent="0.25">
      <c r="T1935"/>
    </row>
    <row r="1936" spans="20:20" x14ac:dyDescent="0.25">
      <c r="T1936"/>
    </row>
    <row r="1937" spans="20:20" x14ac:dyDescent="0.25">
      <c r="T1937"/>
    </row>
    <row r="1938" spans="20:20" x14ac:dyDescent="0.25">
      <c r="T1938"/>
    </row>
    <row r="1939" spans="20:20" x14ac:dyDescent="0.25">
      <c r="T1939"/>
    </row>
    <row r="1940" spans="20:20" x14ac:dyDescent="0.25">
      <c r="T1940"/>
    </row>
    <row r="1941" spans="20:20" x14ac:dyDescent="0.25">
      <c r="T1941"/>
    </row>
    <row r="1942" spans="20:20" x14ac:dyDescent="0.25">
      <c r="T1942"/>
    </row>
    <row r="1943" spans="20:20" x14ac:dyDescent="0.25">
      <c r="T1943"/>
    </row>
    <row r="1944" spans="20:20" x14ac:dyDescent="0.25">
      <c r="T1944"/>
    </row>
    <row r="1945" spans="20:20" x14ac:dyDescent="0.25">
      <c r="T1945"/>
    </row>
    <row r="1946" spans="20:20" x14ac:dyDescent="0.25">
      <c r="T1946"/>
    </row>
    <row r="1947" spans="20:20" x14ac:dyDescent="0.25">
      <c r="T1947"/>
    </row>
    <row r="1948" spans="20:20" x14ac:dyDescent="0.25">
      <c r="T1948"/>
    </row>
    <row r="1949" spans="20:20" x14ac:dyDescent="0.25">
      <c r="T1949"/>
    </row>
    <row r="1950" spans="20:20" x14ac:dyDescent="0.25">
      <c r="T1950"/>
    </row>
    <row r="1951" spans="20:20" x14ac:dyDescent="0.25">
      <c r="T1951"/>
    </row>
    <row r="1952" spans="20:20" x14ac:dyDescent="0.25">
      <c r="T1952"/>
    </row>
    <row r="1953" spans="20:20" x14ac:dyDescent="0.25">
      <c r="T1953"/>
    </row>
    <row r="1954" spans="20:20" x14ac:dyDescent="0.25">
      <c r="T1954"/>
    </row>
    <row r="1955" spans="20:20" x14ac:dyDescent="0.25">
      <c r="T1955"/>
    </row>
    <row r="1956" spans="20:20" x14ac:dyDescent="0.25">
      <c r="T1956"/>
    </row>
    <row r="1957" spans="20:20" x14ac:dyDescent="0.25">
      <c r="T1957"/>
    </row>
    <row r="1958" spans="20:20" x14ac:dyDescent="0.25">
      <c r="T1958"/>
    </row>
    <row r="1959" spans="20:20" x14ac:dyDescent="0.25">
      <c r="T1959"/>
    </row>
    <row r="1960" spans="20:20" x14ac:dyDescent="0.25">
      <c r="T1960"/>
    </row>
    <row r="1961" spans="20:20" x14ac:dyDescent="0.25">
      <c r="T1961"/>
    </row>
    <row r="1962" spans="20:20" x14ac:dyDescent="0.25">
      <c r="T1962"/>
    </row>
    <row r="1963" spans="20:20" x14ac:dyDescent="0.25">
      <c r="T1963"/>
    </row>
    <row r="1964" spans="20:20" x14ac:dyDescent="0.25">
      <c r="T1964"/>
    </row>
    <row r="1965" spans="20:20" x14ac:dyDescent="0.25">
      <c r="T1965"/>
    </row>
    <row r="1966" spans="20:20" x14ac:dyDescent="0.25">
      <c r="T1966"/>
    </row>
    <row r="1967" spans="20:20" x14ac:dyDescent="0.25">
      <c r="T1967"/>
    </row>
    <row r="1968" spans="20:20" x14ac:dyDescent="0.25">
      <c r="T1968"/>
    </row>
    <row r="1969" spans="20:20" x14ac:dyDescent="0.25">
      <c r="T1969"/>
    </row>
    <row r="1970" spans="20:20" x14ac:dyDescent="0.25">
      <c r="T1970"/>
    </row>
    <row r="1971" spans="20:20" x14ac:dyDescent="0.25">
      <c r="T1971"/>
    </row>
    <row r="1972" spans="20:20" x14ac:dyDescent="0.25">
      <c r="T1972"/>
    </row>
    <row r="1973" spans="20:20" x14ac:dyDescent="0.25">
      <c r="T1973"/>
    </row>
    <row r="1974" spans="20:20" x14ac:dyDescent="0.25">
      <c r="T1974"/>
    </row>
    <row r="1975" spans="20:20" x14ac:dyDescent="0.25">
      <c r="T1975"/>
    </row>
    <row r="1976" spans="20:20" x14ac:dyDescent="0.25">
      <c r="T1976"/>
    </row>
    <row r="1977" spans="20:20" x14ac:dyDescent="0.25">
      <c r="T1977"/>
    </row>
    <row r="1978" spans="20:20" x14ac:dyDescent="0.25">
      <c r="T1978"/>
    </row>
    <row r="1979" spans="20:20" x14ac:dyDescent="0.25">
      <c r="T1979"/>
    </row>
    <row r="1980" spans="20:20" x14ac:dyDescent="0.25">
      <c r="T1980"/>
    </row>
    <row r="1981" spans="20:20" x14ac:dyDescent="0.25">
      <c r="T1981"/>
    </row>
    <row r="1982" spans="20:20" x14ac:dyDescent="0.25">
      <c r="T1982"/>
    </row>
    <row r="1983" spans="20:20" x14ac:dyDescent="0.25">
      <c r="T1983"/>
    </row>
    <row r="1984" spans="20:20" x14ac:dyDescent="0.25">
      <c r="T1984"/>
    </row>
    <row r="1985" spans="20:20" x14ac:dyDescent="0.25">
      <c r="T1985"/>
    </row>
    <row r="1986" spans="20:20" x14ac:dyDescent="0.25">
      <c r="T1986"/>
    </row>
    <row r="1987" spans="20:20" x14ac:dyDescent="0.25">
      <c r="T1987"/>
    </row>
    <row r="1988" spans="20:20" x14ac:dyDescent="0.25">
      <c r="T1988"/>
    </row>
    <row r="1989" spans="20:20" x14ac:dyDescent="0.25">
      <c r="T1989"/>
    </row>
    <row r="1990" spans="20:20" x14ac:dyDescent="0.25">
      <c r="T1990"/>
    </row>
    <row r="1991" spans="20:20" x14ac:dyDescent="0.25">
      <c r="T1991"/>
    </row>
    <row r="1992" spans="20:20" x14ac:dyDescent="0.25">
      <c r="T1992"/>
    </row>
    <row r="1993" spans="20:20" x14ac:dyDescent="0.25">
      <c r="T1993"/>
    </row>
    <row r="1994" spans="20:20" x14ac:dyDescent="0.25">
      <c r="T1994"/>
    </row>
    <row r="1995" spans="20:20" x14ac:dyDescent="0.25">
      <c r="T1995"/>
    </row>
    <row r="1996" spans="20:20" x14ac:dyDescent="0.25">
      <c r="T1996"/>
    </row>
    <row r="1997" spans="20:20" x14ac:dyDescent="0.25">
      <c r="T1997"/>
    </row>
    <row r="1998" spans="20:20" x14ac:dyDescent="0.25">
      <c r="T1998"/>
    </row>
    <row r="1999" spans="20:20" x14ac:dyDescent="0.25">
      <c r="T1999"/>
    </row>
    <row r="2000" spans="20:20" x14ac:dyDescent="0.25">
      <c r="T2000"/>
    </row>
    <row r="2001" spans="20:20" x14ac:dyDescent="0.25">
      <c r="T2001"/>
    </row>
    <row r="2002" spans="20:20" x14ac:dyDescent="0.25">
      <c r="T2002"/>
    </row>
    <row r="2003" spans="20:20" x14ac:dyDescent="0.25">
      <c r="T2003"/>
    </row>
    <row r="2004" spans="20:20" x14ac:dyDescent="0.25">
      <c r="T2004"/>
    </row>
    <row r="2005" spans="20:20" x14ac:dyDescent="0.25">
      <c r="T2005"/>
    </row>
    <row r="2006" spans="20:20" x14ac:dyDescent="0.25">
      <c r="T2006"/>
    </row>
    <row r="2007" spans="20:20" x14ac:dyDescent="0.25">
      <c r="T2007"/>
    </row>
    <row r="2008" spans="20:20" x14ac:dyDescent="0.25">
      <c r="T2008"/>
    </row>
    <row r="2009" spans="20:20" x14ac:dyDescent="0.25">
      <c r="T2009"/>
    </row>
    <row r="2010" spans="20:20" x14ac:dyDescent="0.25">
      <c r="T2010"/>
    </row>
    <row r="2011" spans="20:20" x14ac:dyDescent="0.25">
      <c r="T2011"/>
    </row>
    <row r="2012" spans="20:20" x14ac:dyDescent="0.25">
      <c r="T2012"/>
    </row>
    <row r="2013" spans="20:20" x14ac:dyDescent="0.25">
      <c r="T2013"/>
    </row>
    <row r="2014" spans="20:20" x14ac:dyDescent="0.25">
      <c r="T2014"/>
    </row>
    <row r="2015" spans="20:20" x14ac:dyDescent="0.25">
      <c r="T2015"/>
    </row>
    <row r="2016" spans="20:20" x14ac:dyDescent="0.25">
      <c r="T2016"/>
    </row>
    <row r="2017" spans="20:20" x14ac:dyDescent="0.25">
      <c r="T2017"/>
    </row>
    <row r="2018" spans="20:20" x14ac:dyDescent="0.25">
      <c r="T2018"/>
    </row>
    <row r="2019" spans="20:20" x14ac:dyDescent="0.25">
      <c r="T2019"/>
    </row>
    <row r="2020" spans="20:20" x14ac:dyDescent="0.25">
      <c r="T2020"/>
    </row>
    <row r="2021" spans="20:20" x14ac:dyDescent="0.25">
      <c r="T2021"/>
    </row>
    <row r="2022" spans="20:20" x14ac:dyDescent="0.25">
      <c r="T2022"/>
    </row>
    <row r="2023" spans="20:20" x14ac:dyDescent="0.25">
      <c r="T2023"/>
    </row>
    <row r="2024" spans="20:20" x14ac:dyDescent="0.25">
      <c r="T2024"/>
    </row>
    <row r="2025" spans="20:20" x14ac:dyDescent="0.25">
      <c r="T2025"/>
    </row>
    <row r="2026" spans="20:20" x14ac:dyDescent="0.25">
      <c r="T2026"/>
    </row>
    <row r="2027" spans="20:20" x14ac:dyDescent="0.25">
      <c r="T2027"/>
    </row>
    <row r="2028" spans="20:20" x14ac:dyDescent="0.25">
      <c r="T2028"/>
    </row>
    <row r="2029" spans="20:20" x14ac:dyDescent="0.25">
      <c r="T2029"/>
    </row>
    <row r="2030" spans="20:20" x14ac:dyDescent="0.25">
      <c r="T2030"/>
    </row>
    <row r="2031" spans="20:20" x14ac:dyDescent="0.25">
      <c r="T2031"/>
    </row>
    <row r="2032" spans="20:20" x14ac:dyDescent="0.25">
      <c r="T2032"/>
    </row>
    <row r="2033" spans="14:20" x14ac:dyDescent="0.25">
      <c r="T2033"/>
    </row>
    <row r="2034" spans="14:20" x14ac:dyDescent="0.25">
      <c r="T2034"/>
    </row>
    <row r="2035" spans="14:20" x14ac:dyDescent="0.25">
      <c r="T2035"/>
    </row>
    <row r="2036" spans="14:20" x14ac:dyDescent="0.25">
      <c r="T2036"/>
    </row>
    <row r="2037" spans="14:20" x14ac:dyDescent="0.25">
      <c r="T2037"/>
    </row>
    <row r="2038" spans="14:20" x14ac:dyDescent="0.25">
      <c r="T2038"/>
    </row>
    <row r="2039" spans="14:20" x14ac:dyDescent="0.25">
      <c r="T2039"/>
    </row>
    <row r="2040" spans="14:20" x14ac:dyDescent="0.25">
      <c r="T2040"/>
    </row>
    <row r="2041" spans="14:20" x14ac:dyDescent="0.25">
      <c r="T2041"/>
    </row>
    <row r="2042" spans="14:20" x14ac:dyDescent="0.25">
      <c r="T2042"/>
    </row>
    <row r="2043" spans="14:20" x14ac:dyDescent="0.25">
      <c r="N2043" s="2" t="e">
        <f>#REF!/15000</f>
        <v>#REF!</v>
      </c>
      <c r="T2043"/>
    </row>
    <row r="2044" spans="14:20" x14ac:dyDescent="0.25">
      <c r="T2044"/>
    </row>
    <row r="2045" spans="14:20" x14ac:dyDescent="0.25">
      <c r="N2045" s="2" t="e">
        <f>N48-N2043</f>
        <v>#REF!</v>
      </c>
      <c r="T2045"/>
    </row>
    <row r="2046" spans="14:20" x14ac:dyDescent="0.25">
      <c r="T2046"/>
    </row>
    <row r="2047" spans="14:20" x14ac:dyDescent="0.25">
      <c r="T2047"/>
    </row>
    <row r="2048" spans="14:20" x14ac:dyDescent="0.25">
      <c r="T2048"/>
    </row>
    <row r="2049" spans="20:20" x14ac:dyDescent="0.25">
      <c r="T2049"/>
    </row>
    <row r="2050" spans="20:20" x14ac:dyDescent="0.25">
      <c r="T2050"/>
    </row>
    <row r="2051" spans="20:20" x14ac:dyDescent="0.25">
      <c r="T2051"/>
    </row>
    <row r="2052" spans="20:20" x14ac:dyDescent="0.25">
      <c r="T2052"/>
    </row>
    <row r="2053" spans="20:20" x14ac:dyDescent="0.25">
      <c r="T2053"/>
    </row>
    <row r="2054" spans="20:20" x14ac:dyDescent="0.25">
      <c r="T2054"/>
    </row>
    <row r="2055" spans="20:20" x14ac:dyDescent="0.25">
      <c r="T2055"/>
    </row>
    <row r="2056" spans="20:20" x14ac:dyDescent="0.25">
      <c r="T2056"/>
    </row>
    <row r="2057" spans="20:20" x14ac:dyDescent="0.25">
      <c r="T2057"/>
    </row>
    <row r="2058" spans="20:20" x14ac:dyDescent="0.25">
      <c r="T2058"/>
    </row>
    <row r="2059" spans="20:20" x14ac:dyDescent="0.25">
      <c r="T2059"/>
    </row>
    <row r="2060" spans="20:20" x14ac:dyDescent="0.25">
      <c r="T2060"/>
    </row>
    <row r="2061" spans="20:20" x14ac:dyDescent="0.25">
      <c r="T2061"/>
    </row>
    <row r="2062" spans="20:20" x14ac:dyDescent="0.25">
      <c r="T2062"/>
    </row>
    <row r="2063" spans="20:20" x14ac:dyDescent="0.25">
      <c r="T2063"/>
    </row>
    <row r="2064" spans="20:20" x14ac:dyDescent="0.25">
      <c r="T2064"/>
    </row>
    <row r="2065" spans="14:20" x14ac:dyDescent="0.25">
      <c r="T2065"/>
    </row>
    <row r="2066" spans="14:20" x14ac:dyDescent="0.25">
      <c r="T2066"/>
    </row>
    <row r="2067" spans="14:20" x14ac:dyDescent="0.25">
      <c r="T2067"/>
    </row>
    <row r="2068" spans="14:20" x14ac:dyDescent="0.25">
      <c r="T2068"/>
    </row>
    <row r="2069" spans="14:20" x14ac:dyDescent="0.25">
      <c r="T2069"/>
    </row>
    <row r="2070" spans="14:20" x14ac:dyDescent="0.25">
      <c r="T2070"/>
    </row>
    <row r="2071" spans="14:20" x14ac:dyDescent="0.25">
      <c r="T2071"/>
    </row>
    <row r="2072" spans="14:20" x14ac:dyDescent="0.25">
      <c r="T2072"/>
    </row>
    <row r="2073" spans="14:20" x14ac:dyDescent="0.25">
      <c r="T2073"/>
    </row>
    <row r="2074" spans="14:20" x14ac:dyDescent="0.25">
      <c r="T2074"/>
    </row>
    <row r="2075" spans="14:20" x14ac:dyDescent="0.25">
      <c r="T2075"/>
    </row>
    <row r="2076" spans="14:20" x14ac:dyDescent="0.25">
      <c r="T2076"/>
    </row>
    <row r="2077" spans="14:20" x14ac:dyDescent="0.25">
      <c r="T2077"/>
    </row>
    <row r="2078" spans="14:20" x14ac:dyDescent="0.25">
      <c r="T2078"/>
    </row>
    <row r="2079" spans="14:20" x14ac:dyDescent="0.25">
      <c r="N2079" s="2" t="e">
        <f>L1555+M1555</f>
        <v>#REF!</v>
      </c>
      <c r="T2079"/>
    </row>
    <row r="2080" spans="14:20" x14ac:dyDescent="0.25">
      <c r="N2080" s="2" t="e">
        <f>L1556+M1556</f>
        <v>#REF!</v>
      </c>
      <c r="T2080"/>
    </row>
    <row r="2081" spans="20:20" x14ac:dyDescent="0.25">
      <c r="T2081"/>
    </row>
    <row r="2082" spans="20:20" x14ac:dyDescent="0.25">
      <c r="T2082"/>
    </row>
    <row r="2083" spans="20:20" x14ac:dyDescent="0.25">
      <c r="T2083"/>
    </row>
    <row r="2084" spans="20:20" x14ac:dyDescent="0.25">
      <c r="T2084"/>
    </row>
    <row r="2085" spans="20:20" x14ac:dyDescent="0.25">
      <c r="T2085"/>
    </row>
    <row r="2086" spans="20:20" x14ac:dyDescent="0.25">
      <c r="T2086"/>
    </row>
    <row r="2087" spans="20:20" x14ac:dyDescent="0.25">
      <c r="T2087"/>
    </row>
    <row r="2088" spans="20:20" x14ac:dyDescent="0.25">
      <c r="T2088"/>
    </row>
    <row r="2089" spans="20:20" x14ac:dyDescent="0.25">
      <c r="T2089"/>
    </row>
    <row r="2090" spans="20:20" x14ac:dyDescent="0.25">
      <c r="T2090"/>
    </row>
    <row r="2091" spans="20:20" x14ac:dyDescent="0.25">
      <c r="T2091"/>
    </row>
    <row r="2092" spans="20:20" x14ac:dyDescent="0.25">
      <c r="T2092"/>
    </row>
    <row r="2093" spans="20:20" x14ac:dyDescent="0.25">
      <c r="T2093"/>
    </row>
    <row r="2094" spans="20:20" x14ac:dyDescent="0.25">
      <c r="T2094"/>
    </row>
    <row r="2095" spans="20:20" x14ac:dyDescent="0.25">
      <c r="T2095"/>
    </row>
    <row r="2096" spans="20:20" x14ac:dyDescent="0.25">
      <c r="T2096"/>
    </row>
    <row r="2097" spans="20:20" x14ac:dyDescent="0.25">
      <c r="T2097"/>
    </row>
    <row r="2098" spans="20:20" x14ac:dyDescent="0.25">
      <c r="T2098"/>
    </row>
    <row r="2099" spans="20:20" x14ac:dyDescent="0.25">
      <c r="T2099"/>
    </row>
    <row r="2100" spans="20:20" x14ac:dyDescent="0.25">
      <c r="T2100"/>
    </row>
    <row r="2101" spans="20:20" x14ac:dyDescent="0.25">
      <c r="T2101"/>
    </row>
    <row r="2102" spans="20:20" x14ac:dyDescent="0.25">
      <c r="T2102"/>
    </row>
    <row r="2103" spans="20:20" x14ac:dyDescent="0.25">
      <c r="T2103"/>
    </row>
    <row r="2104" spans="20:20" x14ac:dyDescent="0.25">
      <c r="T2104"/>
    </row>
    <row r="2105" spans="20:20" x14ac:dyDescent="0.25">
      <c r="T2105"/>
    </row>
    <row r="2106" spans="20:20" x14ac:dyDescent="0.25">
      <c r="T2106"/>
    </row>
    <row r="2107" spans="20:20" x14ac:dyDescent="0.25">
      <c r="T2107"/>
    </row>
    <row r="2108" spans="20:20" x14ac:dyDescent="0.25">
      <c r="T2108"/>
    </row>
    <row r="2109" spans="20:20" x14ac:dyDescent="0.25">
      <c r="T2109"/>
    </row>
    <row r="2110" spans="20:20" x14ac:dyDescent="0.25">
      <c r="T2110"/>
    </row>
    <row r="2111" spans="20:20" x14ac:dyDescent="0.25">
      <c r="T2111"/>
    </row>
    <row r="2112" spans="20:20" x14ac:dyDescent="0.25">
      <c r="T2112"/>
    </row>
    <row r="2113" spans="20:20" x14ac:dyDescent="0.25">
      <c r="T2113"/>
    </row>
    <row r="2114" spans="20:20" x14ac:dyDescent="0.25">
      <c r="T2114"/>
    </row>
    <row r="2115" spans="20:20" x14ac:dyDescent="0.25">
      <c r="T2115"/>
    </row>
    <row r="2116" spans="20:20" x14ac:dyDescent="0.25">
      <c r="T2116"/>
    </row>
    <row r="2117" spans="20:20" x14ac:dyDescent="0.25">
      <c r="T2117"/>
    </row>
    <row r="2118" spans="20:20" x14ac:dyDescent="0.25">
      <c r="T2118"/>
    </row>
    <row r="2119" spans="20:20" x14ac:dyDescent="0.25">
      <c r="T2119"/>
    </row>
    <row r="2120" spans="20:20" x14ac:dyDescent="0.25">
      <c r="T2120"/>
    </row>
    <row r="2121" spans="20:20" x14ac:dyDescent="0.25">
      <c r="T2121"/>
    </row>
    <row r="2122" spans="20:20" x14ac:dyDescent="0.25">
      <c r="T2122"/>
    </row>
    <row r="2123" spans="20:20" x14ac:dyDescent="0.25">
      <c r="T2123"/>
    </row>
    <row r="2124" spans="20:20" x14ac:dyDescent="0.25">
      <c r="T2124"/>
    </row>
    <row r="2125" spans="20:20" x14ac:dyDescent="0.25">
      <c r="T2125"/>
    </row>
    <row r="2126" spans="20:20" x14ac:dyDescent="0.25">
      <c r="T2126"/>
    </row>
    <row r="2127" spans="20:20" x14ac:dyDescent="0.25">
      <c r="T2127"/>
    </row>
    <row r="2128" spans="20:20" x14ac:dyDescent="0.25">
      <c r="T2128"/>
    </row>
    <row r="2129" spans="20:20" x14ac:dyDescent="0.25">
      <c r="T2129"/>
    </row>
    <row r="2130" spans="20:20" x14ac:dyDescent="0.25">
      <c r="T2130"/>
    </row>
    <row r="2131" spans="20:20" x14ac:dyDescent="0.25">
      <c r="T2131"/>
    </row>
    <row r="2132" spans="20:20" x14ac:dyDescent="0.25">
      <c r="T2132"/>
    </row>
    <row r="2133" spans="20:20" x14ac:dyDescent="0.25">
      <c r="T2133"/>
    </row>
    <row r="2134" spans="20:20" x14ac:dyDescent="0.25">
      <c r="T2134"/>
    </row>
    <row r="2135" spans="20:20" x14ac:dyDescent="0.25">
      <c r="T2135"/>
    </row>
    <row r="2136" spans="20:20" x14ac:dyDescent="0.25">
      <c r="T2136"/>
    </row>
    <row r="2137" spans="20:20" x14ac:dyDescent="0.25">
      <c r="T2137"/>
    </row>
    <row r="2138" spans="20:20" x14ac:dyDescent="0.25">
      <c r="T2138"/>
    </row>
    <row r="2139" spans="20:20" x14ac:dyDescent="0.25">
      <c r="T2139"/>
    </row>
    <row r="2140" spans="20:20" x14ac:dyDescent="0.25">
      <c r="T2140"/>
    </row>
    <row r="2141" spans="20:20" x14ac:dyDescent="0.25">
      <c r="T2141"/>
    </row>
    <row r="2142" spans="20:20" x14ac:dyDescent="0.25">
      <c r="T2142"/>
    </row>
    <row r="2143" spans="20:20" x14ac:dyDescent="0.25">
      <c r="T2143"/>
    </row>
    <row r="2144" spans="20:20" x14ac:dyDescent="0.25">
      <c r="T2144"/>
    </row>
    <row r="2145" spans="20:20" x14ac:dyDescent="0.25">
      <c r="T2145"/>
    </row>
    <row r="2146" spans="20:20" x14ac:dyDescent="0.25">
      <c r="T2146"/>
    </row>
    <row r="2147" spans="20:20" x14ac:dyDescent="0.25">
      <c r="T2147"/>
    </row>
    <row r="2148" spans="20:20" x14ac:dyDescent="0.25">
      <c r="T2148"/>
    </row>
    <row r="2149" spans="20:20" x14ac:dyDescent="0.25">
      <c r="T2149"/>
    </row>
    <row r="2150" spans="20:20" x14ac:dyDescent="0.25">
      <c r="T2150"/>
    </row>
    <row r="2151" spans="20:20" x14ac:dyDescent="0.25">
      <c r="T2151"/>
    </row>
    <row r="2152" spans="20:20" x14ac:dyDescent="0.25">
      <c r="T2152"/>
    </row>
    <row r="2153" spans="20:20" x14ac:dyDescent="0.25">
      <c r="T2153"/>
    </row>
    <row r="2154" spans="20:20" x14ac:dyDescent="0.25">
      <c r="T2154"/>
    </row>
    <row r="2155" spans="20:20" x14ac:dyDescent="0.25">
      <c r="T2155"/>
    </row>
    <row r="2156" spans="20:20" x14ac:dyDescent="0.25">
      <c r="T2156"/>
    </row>
    <row r="2157" spans="20:20" x14ac:dyDescent="0.25">
      <c r="T2157"/>
    </row>
    <row r="2158" spans="20:20" x14ac:dyDescent="0.25">
      <c r="T2158"/>
    </row>
    <row r="2159" spans="20:20" x14ac:dyDescent="0.25">
      <c r="T2159"/>
    </row>
    <row r="2160" spans="20:20" x14ac:dyDescent="0.25">
      <c r="T2160"/>
    </row>
    <row r="2161" spans="20:20" x14ac:dyDescent="0.25">
      <c r="T2161"/>
    </row>
    <row r="2162" spans="20:20" x14ac:dyDescent="0.25">
      <c r="T2162"/>
    </row>
    <row r="2163" spans="20:20" x14ac:dyDescent="0.25">
      <c r="T2163"/>
    </row>
    <row r="2164" spans="20:20" x14ac:dyDescent="0.25">
      <c r="T2164"/>
    </row>
    <row r="2165" spans="20:20" x14ac:dyDescent="0.25">
      <c r="T2165"/>
    </row>
    <row r="2166" spans="20:20" x14ac:dyDescent="0.25">
      <c r="T2166"/>
    </row>
    <row r="2167" spans="20:20" x14ac:dyDescent="0.25">
      <c r="T2167"/>
    </row>
    <row r="2168" spans="20:20" x14ac:dyDescent="0.25">
      <c r="T2168"/>
    </row>
    <row r="2169" spans="20:20" x14ac:dyDescent="0.25">
      <c r="T2169"/>
    </row>
    <row r="2170" spans="20:20" x14ac:dyDescent="0.25">
      <c r="T2170"/>
    </row>
    <row r="2171" spans="20:20" x14ac:dyDescent="0.25">
      <c r="T2171"/>
    </row>
    <row r="2172" spans="20:20" x14ac:dyDescent="0.25">
      <c r="T2172"/>
    </row>
    <row r="2173" spans="20:20" x14ac:dyDescent="0.25">
      <c r="T2173"/>
    </row>
    <row r="2174" spans="20:20" x14ac:dyDescent="0.25">
      <c r="T2174"/>
    </row>
    <row r="2175" spans="20:20" x14ac:dyDescent="0.25">
      <c r="T2175"/>
    </row>
    <row r="2176" spans="20:20" x14ac:dyDescent="0.25">
      <c r="T2176"/>
    </row>
    <row r="2177" spans="20:20" x14ac:dyDescent="0.25">
      <c r="T2177"/>
    </row>
    <row r="2178" spans="20:20" x14ac:dyDescent="0.25">
      <c r="T2178"/>
    </row>
    <row r="2179" spans="20:20" x14ac:dyDescent="0.25">
      <c r="T2179"/>
    </row>
    <row r="2180" spans="20:20" x14ac:dyDescent="0.25">
      <c r="T2180"/>
    </row>
    <row r="2181" spans="20:20" x14ac:dyDescent="0.25">
      <c r="T2181"/>
    </row>
    <row r="2182" spans="20:20" x14ac:dyDescent="0.25">
      <c r="T2182"/>
    </row>
    <row r="2183" spans="20:20" x14ac:dyDescent="0.25">
      <c r="T2183"/>
    </row>
    <row r="2184" spans="20:20" x14ac:dyDescent="0.25">
      <c r="T2184"/>
    </row>
    <row r="2185" spans="20:20" x14ac:dyDescent="0.25">
      <c r="T2185"/>
    </row>
    <row r="2186" spans="20:20" x14ac:dyDescent="0.25">
      <c r="T2186"/>
    </row>
    <row r="2187" spans="20:20" x14ac:dyDescent="0.25">
      <c r="T2187"/>
    </row>
    <row r="2188" spans="20:20" x14ac:dyDescent="0.25">
      <c r="T2188"/>
    </row>
    <row r="2189" spans="20:20" x14ac:dyDescent="0.25">
      <c r="T2189"/>
    </row>
    <row r="2190" spans="20:20" x14ac:dyDescent="0.25">
      <c r="T2190"/>
    </row>
    <row r="2191" spans="20:20" x14ac:dyDescent="0.25">
      <c r="T2191"/>
    </row>
    <row r="2192" spans="20:20" x14ac:dyDescent="0.25">
      <c r="T2192"/>
    </row>
    <row r="2193" spans="20:20" x14ac:dyDescent="0.25">
      <c r="T2193"/>
    </row>
    <row r="2194" spans="20:20" x14ac:dyDescent="0.25">
      <c r="T2194"/>
    </row>
    <row r="2195" spans="20:20" x14ac:dyDescent="0.25">
      <c r="T2195"/>
    </row>
    <row r="2196" spans="20:20" x14ac:dyDescent="0.25">
      <c r="T2196"/>
    </row>
    <row r="2197" spans="20:20" x14ac:dyDescent="0.25">
      <c r="T2197"/>
    </row>
    <row r="2198" spans="20:20" x14ac:dyDescent="0.25">
      <c r="T2198"/>
    </row>
    <row r="2199" spans="20:20" x14ac:dyDescent="0.25">
      <c r="T2199"/>
    </row>
    <row r="2200" spans="20:20" x14ac:dyDescent="0.25">
      <c r="T2200"/>
    </row>
    <row r="2201" spans="20:20" x14ac:dyDescent="0.25">
      <c r="T2201"/>
    </row>
    <row r="2202" spans="20:20" x14ac:dyDescent="0.25">
      <c r="T2202"/>
    </row>
    <row r="2203" spans="20:20" x14ac:dyDescent="0.25">
      <c r="T2203"/>
    </row>
    <row r="2204" spans="20:20" x14ac:dyDescent="0.25">
      <c r="T2204"/>
    </row>
    <row r="2205" spans="20:20" x14ac:dyDescent="0.25">
      <c r="T2205"/>
    </row>
    <row r="2206" spans="20:20" x14ac:dyDescent="0.25">
      <c r="T2206"/>
    </row>
    <row r="2207" spans="20:20" x14ac:dyDescent="0.25">
      <c r="T2207"/>
    </row>
    <row r="2208" spans="20:20" x14ac:dyDescent="0.25">
      <c r="T2208"/>
    </row>
    <row r="2209" spans="20:20" x14ac:dyDescent="0.25">
      <c r="T2209"/>
    </row>
    <row r="2210" spans="20:20" x14ac:dyDescent="0.25">
      <c r="T2210"/>
    </row>
    <row r="2211" spans="20:20" x14ac:dyDescent="0.25">
      <c r="T2211"/>
    </row>
    <row r="2212" spans="20:20" x14ac:dyDescent="0.25">
      <c r="T2212"/>
    </row>
    <row r="2213" spans="20:20" x14ac:dyDescent="0.25">
      <c r="T2213"/>
    </row>
    <row r="2214" spans="20:20" x14ac:dyDescent="0.25">
      <c r="T2214"/>
    </row>
    <row r="2215" spans="20:20" x14ac:dyDescent="0.25">
      <c r="T2215"/>
    </row>
    <row r="2216" spans="20:20" x14ac:dyDescent="0.25">
      <c r="T2216"/>
    </row>
    <row r="2217" spans="20:20" x14ac:dyDescent="0.25">
      <c r="T2217"/>
    </row>
    <row r="2218" spans="20:20" x14ac:dyDescent="0.25">
      <c r="T2218"/>
    </row>
    <row r="2219" spans="20:20" x14ac:dyDescent="0.25">
      <c r="T2219"/>
    </row>
    <row r="2220" spans="20:20" x14ac:dyDescent="0.25">
      <c r="T2220"/>
    </row>
    <row r="2221" spans="20:20" x14ac:dyDescent="0.25">
      <c r="T2221"/>
    </row>
    <row r="2222" spans="20:20" x14ac:dyDescent="0.25">
      <c r="T2222"/>
    </row>
    <row r="2223" spans="20:20" x14ac:dyDescent="0.25">
      <c r="T2223"/>
    </row>
    <row r="2224" spans="20:20" x14ac:dyDescent="0.25">
      <c r="T2224"/>
    </row>
    <row r="2225" spans="20:20" x14ac:dyDescent="0.25">
      <c r="T2225"/>
    </row>
    <row r="2226" spans="20:20" x14ac:dyDescent="0.25">
      <c r="T2226"/>
    </row>
    <row r="2227" spans="20:20" x14ac:dyDescent="0.25">
      <c r="T2227"/>
    </row>
    <row r="2228" spans="20:20" x14ac:dyDescent="0.25">
      <c r="T2228"/>
    </row>
    <row r="2229" spans="20:20" x14ac:dyDescent="0.25">
      <c r="T2229"/>
    </row>
    <row r="2230" spans="20:20" x14ac:dyDescent="0.25">
      <c r="T2230"/>
    </row>
    <row r="2231" spans="20:20" x14ac:dyDescent="0.25">
      <c r="T2231"/>
    </row>
    <row r="2232" spans="20:20" x14ac:dyDescent="0.25">
      <c r="T2232"/>
    </row>
    <row r="2233" spans="20:20" x14ac:dyDescent="0.25">
      <c r="T2233"/>
    </row>
    <row r="2234" spans="20:20" x14ac:dyDescent="0.25">
      <c r="T2234"/>
    </row>
    <row r="2235" spans="20:20" x14ac:dyDescent="0.25">
      <c r="T2235"/>
    </row>
    <row r="2236" spans="20:20" x14ac:dyDescent="0.25">
      <c r="T2236"/>
    </row>
    <row r="2237" spans="20:20" x14ac:dyDescent="0.25">
      <c r="T2237"/>
    </row>
    <row r="2238" spans="20:20" x14ac:dyDescent="0.25">
      <c r="T2238"/>
    </row>
    <row r="2239" spans="20:20" x14ac:dyDescent="0.25">
      <c r="T2239"/>
    </row>
    <row r="2240" spans="20:20" x14ac:dyDescent="0.25">
      <c r="T2240"/>
    </row>
    <row r="2241" spans="20:20" x14ac:dyDescent="0.25">
      <c r="T2241"/>
    </row>
    <row r="2242" spans="20:20" x14ac:dyDescent="0.25">
      <c r="T2242"/>
    </row>
    <row r="2243" spans="20:20" x14ac:dyDescent="0.25">
      <c r="T2243"/>
    </row>
    <row r="2244" spans="20:20" x14ac:dyDescent="0.25">
      <c r="T2244"/>
    </row>
    <row r="2245" spans="20:20" x14ac:dyDescent="0.25">
      <c r="T2245"/>
    </row>
    <row r="2246" spans="20:20" x14ac:dyDescent="0.25">
      <c r="T2246"/>
    </row>
    <row r="2247" spans="20:20" x14ac:dyDescent="0.25">
      <c r="T2247"/>
    </row>
    <row r="2248" spans="20:20" x14ac:dyDescent="0.25">
      <c r="T2248"/>
    </row>
    <row r="2249" spans="20:20" x14ac:dyDescent="0.25">
      <c r="T2249"/>
    </row>
    <row r="2250" spans="20:20" x14ac:dyDescent="0.25">
      <c r="T2250"/>
    </row>
    <row r="2251" spans="20:20" x14ac:dyDescent="0.25">
      <c r="T2251"/>
    </row>
    <row r="2252" spans="20:20" x14ac:dyDescent="0.25">
      <c r="T2252"/>
    </row>
    <row r="2253" spans="20:20" x14ac:dyDescent="0.25">
      <c r="T2253"/>
    </row>
    <row r="2254" spans="20:20" x14ac:dyDescent="0.25">
      <c r="T2254"/>
    </row>
    <row r="2255" spans="20:20" x14ac:dyDescent="0.25">
      <c r="T2255"/>
    </row>
    <row r="2256" spans="20:20" x14ac:dyDescent="0.25">
      <c r="T2256"/>
    </row>
    <row r="2257" spans="20:20" x14ac:dyDescent="0.25">
      <c r="T2257"/>
    </row>
    <row r="2258" spans="20:20" x14ac:dyDescent="0.25">
      <c r="T2258"/>
    </row>
    <row r="2259" spans="20:20" x14ac:dyDescent="0.25">
      <c r="T2259"/>
    </row>
    <row r="2260" spans="20:20" x14ac:dyDescent="0.25">
      <c r="T2260"/>
    </row>
    <row r="2261" spans="20:20" x14ac:dyDescent="0.25">
      <c r="T2261"/>
    </row>
    <row r="2262" spans="20:20" x14ac:dyDescent="0.25">
      <c r="T2262"/>
    </row>
    <row r="2263" spans="20:20" x14ac:dyDescent="0.25">
      <c r="T2263"/>
    </row>
    <row r="2264" spans="20:20" x14ac:dyDescent="0.25">
      <c r="T2264"/>
    </row>
    <row r="2265" spans="20:20" x14ac:dyDescent="0.25">
      <c r="T2265"/>
    </row>
    <row r="2266" spans="20:20" x14ac:dyDescent="0.25">
      <c r="T2266"/>
    </row>
    <row r="2267" spans="20:20" x14ac:dyDescent="0.25">
      <c r="T2267"/>
    </row>
    <row r="2268" spans="20:20" x14ac:dyDescent="0.25">
      <c r="T2268"/>
    </row>
    <row r="2269" spans="20:20" x14ac:dyDescent="0.25">
      <c r="T2269"/>
    </row>
    <row r="2270" spans="20:20" x14ac:dyDescent="0.25">
      <c r="T2270"/>
    </row>
    <row r="2271" spans="20:20" x14ac:dyDescent="0.25">
      <c r="T2271"/>
    </row>
    <row r="2272" spans="20:20" x14ac:dyDescent="0.25">
      <c r="T2272"/>
    </row>
    <row r="2273" spans="20:20" x14ac:dyDescent="0.25">
      <c r="T2273"/>
    </row>
    <row r="2274" spans="20:20" x14ac:dyDescent="0.25">
      <c r="T2274"/>
    </row>
    <row r="2275" spans="20:20" x14ac:dyDescent="0.25">
      <c r="T2275"/>
    </row>
    <row r="2276" spans="20:20" x14ac:dyDescent="0.25">
      <c r="T2276"/>
    </row>
    <row r="2277" spans="20:20" x14ac:dyDescent="0.25">
      <c r="T2277"/>
    </row>
    <row r="2278" spans="20:20" x14ac:dyDescent="0.25">
      <c r="T2278"/>
    </row>
    <row r="2279" spans="20:20" x14ac:dyDescent="0.25">
      <c r="T2279"/>
    </row>
    <row r="2280" spans="20:20" x14ac:dyDescent="0.25">
      <c r="T2280"/>
    </row>
    <row r="2281" spans="20:20" x14ac:dyDescent="0.25">
      <c r="T2281"/>
    </row>
    <row r="2282" spans="20:20" x14ac:dyDescent="0.25">
      <c r="T2282"/>
    </row>
    <row r="2283" spans="20:20" x14ac:dyDescent="0.25">
      <c r="T2283"/>
    </row>
    <row r="2284" spans="20:20" x14ac:dyDescent="0.25">
      <c r="T2284"/>
    </row>
    <row r="2285" spans="20:20" x14ac:dyDescent="0.25">
      <c r="T2285"/>
    </row>
    <row r="2286" spans="20:20" x14ac:dyDescent="0.25">
      <c r="T2286"/>
    </row>
    <row r="2287" spans="20:20" x14ac:dyDescent="0.25">
      <c r="T2287"/>
    </row>
    <row r="2288" spans="20:20" x14ac:dyDescent="0.25">
      <c r="T2288"/>
    </row>
    <row r="2289" spans="20:20" x14ac:dyDescent="0.25">
      <c r="T2289"/>
    </row>
    <row r="2290" spans="20:20" x14ac:dyDescent="0.25">
      <c r="T2290"/>
    </row>
    <row r="2291" spans="20:20" x14ac:dyDescent="0.25">
      <c r="T2291"/>
    </row>
    <row r="2292" spans="20:20" x14ac:dyDescent="0.25">
      <c r="T2292"/>
    </row>
    <row r="2293" spans="20:20" x14ac:dyDescent="0.25">
      <c r="T2293"/>
    </row>
    <row r="2294" spans="20:20" x14ac:dyDescent="0.25">
      <c r="T2294"/>
    </row>
    <row r="2295" spans="20:20" x14ac:dyDescent="0.25">
      <c r="T2295"/>
    </row>
    <row r="2296" spans="20:20" x14ac:dyDescent="0.25">
      <c r="T2296"/>
    </row>
    <row r="2297" spans="20:20" x14ac:dyDescent="0.25">
      <c r="T2297"/>
    </row>
    <row r="2298" spans="20:20" x14ac:dyDescent="0.25">
      <c r="T2298"/>
    </row>
    <row r="2299" spans="20:20" x14ac:dyDescent="0.25">
      <c r="T2299"/>
    </row>
    <row r="2300" spans="20:20" x14ac:dyDescent="0.25">
      <c r="T2300"/>
    </row>
    <row r="2301" spans="20:20" x14ac:dyDescent="0.25">
      <c r="T2301"/>
    </row>
    <row r="2302" spans="20:20" x14ac:dyDescent="0.25">
      <c r="T2302"/>
    </row>
    <row r="2303" spans="20:20" x14ac:dyDescent="0.25">
      <c r="T2303"/>
    </row>
    <row r="2304" spans="20:20" x14ac:dyDescent="0.25">
      <c r="T2304"/>
    </row>
    <row r="2305" spans="20:20" x14ac:dyDescent="0.25">
      <c r="T2305"/>
    </row>
    <row r="2306" spans="20:20" x14ac:dyDescent="0.25">
      <c r="T2306"/>
    </row>
    <row r="2307" spans="20:20" x14ac:dyDescent="0.25">
      <c r="T2307"/>
    </row>
    <row r="2308" spans="20:20" x14ac:dyDescent="0.25">
      <c r="T2308"/>
    </row>
    <row r="2309" spans="20:20" x14ac:dyDescent="0.25">
      <c r="T2309"/>
    </row>
    <row r="2310" spans="20:20" x14ac:dyDescent="0.25">
      <c r="T2310"/>
    </row>
    <row r="2311" spans="20:20" x14ac:dyDescent="0.25">
      <c r="T2311"/>
    </row>
    <row r="2312" spans="20:20" x14ac:dyDescent="0.25">
      <c r="T2312"/>
    </row>
    <row r="2313" spans="20:20" x14ac:dyDescent="0.25">
      <c r="T2313"/>
    </row>
    <row r="2314" spans="20:20" x14ac:dyDescent="0.25">
      <c r="T2314"/>
    </row>
    <row r="2315" spans="20:20" x14ac:dyDescent="0.25">
      <c r="T2315"/>
    </row>
    <row r="2316" spans="20:20" x14ac:dyDescent="0.25">
      <c r="T2316"/>
    </row>
    <row r="2317" spans="20:20" x14ac:dyDescent="0.25">
      <c r="T2317"/>
    </row>
    <row r="2318" spans="20:20" x14ac:dyDescent="0.25">
      <c r="T2318"/>
    </row>
    <row r="2319" spans="20:20" x14ac:dyDescent="0.25">
      <c r="T2319"/>
    </row>
    <row r="2320" spans="20:20" x14ac:dyDescent="0.25">
      <c r="T2320"/>
    </row>
    <row r="2321" spans="20:20" x14ac:dyDescent="0.25">
      <c r="T2321"/>
    </row>
    <row r="2322" spans="20:20" x14ac:dyDescent="0.25">
      <c r="T2322"/>
    </row>
    <row r="2323" spans="20:20" x14ac:dyDescent="0.25">
      <c r="T2323"/>
    </row>
    <row r="2324" spans="20:20" x14ac:dyDescent="0.25">
      <c r="T2324"/>
    </row>
    <row r="2325" spans="20:20" x14ac:dyDescent="0.25">
      <c r="T2325"/>
    </row>
    <row r="2326" spans="20:20" x14ac:dyDescent="0.25">
      <c r="T2326"/>
    </row>
    <row r="2327" spans="20:20" x14ac:dyDescent="0.25">
      <c r="T2327"/>
    </row>
    <row r="2328" spans="20:20" x14ac:dyDescent="0.25">
      <c r="T2328"/>
    </row>
    <row r="2329" spans="20:20" x14ac:dyDescent="0.25">
      <c r="T2329"/>
    </row>
    <row r="2330" spans="20:20" x14ac:dyDescent="0.25">
      <c r="T2330"/>
    </row>
    <row r="2331" spans="20:20" x14ac:dyDescent="0.25">
      <c r="T2331"/>
    </row>
    <row r="2332" spans="20:20" x14ac:dyDescent="0.25">
      <c r="T2332"/>
    </row>
    <row r="2333" spans="20:20" x14ac:dyDescent="0.25">
      <c r="T2333"/>
    </row>
    <row r="2334" spans="20:20" x14ac:dyDescent="0.25">
      <c r="T2334"/>
    </row>
    <row r="2335" spans="20:20" x14ac:dyDescent="0.25">
      <c r="T2335"/>
    </row>
    <row r="2336" spans="20:20" x14ac:dyDescent="0.25">
      <c r="T2336"/>
    </row>
    <row r="2337" spans="20:20" x14ac:dyDescent="0.25">
      <c r="T2337"/>
    </row>
    <row r="2338" spans="20:20" x14ac:dyDescent="0.25">
      <c r="T2338"/>
    </row>
    <row r="2339" spans="20:20" x14ac:dyDescent="0.25">
      <c r="T2339"/>
    </row>
    <row r="2340" spans="20:20" x14ac:dyDescent="0.25">
      <c r="T2340"/>
    </row>
    <row r="2341" spans="20:20" x14ac:dyDescent="0.25">
      <c r="T2341"/>
    </row>
    <row r="2342" spans="20:20" x14ac:dyDescent="0.25">
      <c r="T2342"/>
    </row>
    <row r="2343" spans="20:20" x14ac:dyDescent="0.25">
      <c r="T2343"/>
    </row>
    <row r="2344" spans="20:20" x14ac:dyDescent="0.25">
      <c r="T2344"/>
    </row>
    <row r="2345" spans="20:20" x14ac:dyDescent="0.25">
      <c r="T2345"/>
    </row>
    <row r="2346" spans="20:20" x14ac:dyDescent="0.25">
      <c r="T2346"/>
    </row>
    <row r="2347" spans="20:20" x14ac:dyDescent="0.25">
      <c r="T2347"/>
    </row>
    <row r="2348" spans="20:20" x14ac:dyDescent="0.25">
      <c r="T2348"/>
    </row>
    <row r="2349" spans="20:20" x14ac:dyDescent="0.25">
      <c r="T2349"/>
    </row>
    <row r="2350" spans="20:20" x14ac:dyDescent="0.25">
      <c r="T2350"/>
    </row>
    <row r="2351" spans="20:20" x14ac:dyDescent="0.25">
      <c r="T2351"/>
    </row>
    <row r="2352" spans="20:20" x14ac:dyDescent="0.25">
      <c r="T2352"/>
    </row>
    <row r="2353" spans="20:20" x14ac:dyDescent="0.25">
      <c r="T2353"/>
    </row>
    <row r="2354" spans="20:20" x14ac:dyDescent="0.25">
      <c r="T2354"/>
    </row>
    <row r="2355" spans="20:20" x14ac:dyDescent="0.25">
      <c r="T2355"/>
    </row>
    <row r="2356" spans="20:20" x14ac:dyDescent="0.25">
      <c r="T2356"/>
    </row>
    <row r="2357" spans="20:20" x14ac:dyDescent="0.25">
      <c r="T2357"/>
    </row>
    <row r="2358" spans="20:20" x14ac:dyDescent="0.25">
      <c r="T2358"/>
    </row>
    <row r="2359" spans="20:20" x14ac:dyDescent="0.25">
      <c r="T2359"/>
    </row>
    <row r="2360" spans="20:20" x14ac:dyDescent="0.25">
      <c r="T2360"/>
    </row>
    <row r="2361" spans="20:20" x14ac:dyDescent="0.25">
      <c r="T2361"/>
    </row>
    <row r="2362" spans="20:20" x14ac:dyDescent="0.25">
      <c r="T2362"/>
    </row>
    <row r="2363" spans="20:20" x14ac:dyDescent="0.25">
      <c r="T2363"/>
    </row>
    <row r="2364" spans="20:20" x14ac:dyDescent="0.25">
      <c r="T2364"/>
    </row>
    <row r="2365" spans="20:20" x14ac:dyDescent="0.25">
      <c r="T2365"/>
    </row>
    <row r="2366" spans="20:20" x14ac:dyDescent="0.25">
      <c r="T2366"/>
    </row>
    <row r="2367" spans="20:20" x14ac:dyDescent="0.25">
      <c r="T2367"/>
    </row>
    <row r="2368" spans="20:20" x14ac:dyDescent="0.25">
      <c r="T2368"/>
    </row>
    <row r="2369" spans="20:20" x14ac:dyDescent="0.25">
      <c r="T2369"/>
    </row>
    <row r="2370" spans="20:20" x14ac:dyDescent="0.25">
      <c r="T2370"/>
    </row>
    <row r="2371" spans="20:20" x14ac:dyDescent="0.25">
      <c r="T2371"/>
    </row>
    <row r="2372" spans="20:20" x14ac:dyDescent="0.25">
      <c r="T2372"/>
    </row>
    <row r="2373" spans="20:20" x14ac:dyDescent="0.25">
      <c r="T2373"/>
    </row>
    <row r="2374" spans="20:20" x14ac:dyDescent="0.25">
      <c r="T2374"/>
    </row>
    <row r="2375" spans="20:20" x14ac:dyDescent="0.25">
      <c r="T2375"/>
    </row>
    <row r="2376" spans="20:20" x14ac:dyDescent="0.25">
      <c r="T2376"/>
    </row>
    <row r="2377" spans="20:20" x14ac:dyDescent="0.25">
      <c r="T2377"/>
    </row>
    <row r="2378" spans="20:20" x14ac:dyDescent="0.25">
      <c r="T2378"/>
    </row>
    <row r="2379" spans="20:20" x14ac:dyDescent="0.25">
      <c r="T2379"/>
    </row>
    <row r="2380" spans="20:20" x14ac:dyDescent="0.25">
      <c r="T2380"/>
    </row>
    <row r="2381" spans="20:20" x14ac:dyDescent="0.25">
      <c r="T2381"/>
    </row>
    <row r="2382" spans="20:20" x14ac:dyDescent="0.25">
      <c r="T2382"/>
    </row>
    <row r="2383" spans="20:20" x14ac:dyDescent="0.25">
      <c r="T2383"/>
    </row>
    <row r="2384" spans="20:20" x14ac:dyDescent="0.25">
      <c r="T2384"/>
    </row>
    <row r="2385" spans="20:20" x14ac:dyDescent="0.25">
      <c r="T2385"/>
    </row>
    <row r="2386" spans="20:20" x14ac:dyDescent="0.25">
      <c r="T2386"/>
    </row>
    <row r="2387" spans="20:20" x14ac:dyDescent="0.25">
      <c r="T2387"/>
    </row>
    <row r="2388" spans="20:20" x14ac:dyDescent="0.25">
      <c r="T2388"/>
    </row>
    <row r="2389" spans="20:20" x14ac:dyDescent="0.25">
      <c r="T2389"/>
    </row>
    <row r="2390" spans="20:20" x14ac:dyDescent="0.25">
      <c r="T2390"/>
    </row>
    <row r="2391" spans="20:20" x14ac:dyDescent="0.25">
      <c r="T2391"/>
    </row>
    <row r="2392" spans="20:20" x14ac:dyDescent="0.25">
      <c r="T2392"/>
    </row>
    <row r="2393" spans="20:20" x14ac:dyDescent="0.25">
      <c r="T2393"/>
    </row>
    <row r="2394" spans="20:20" x14ac:dyDescent="0.25">
      <c r="T2394"/>
    </row>
    <row r="2395" spans="20:20" x14ac:dyDescent="0.25">
      <c r="T2395"/>
    </row>
    <row r="2396" spans="20:20" x14ac:dyDescent="0.25">
      <c r="T2396"/>
    </row>
    <row r="2397" spans="20:20" x14ac:dyDescent="0.25">
      <c r="T2397"/>
    </row>
    <row r="2398" spans="20:20" x14ac:dyDescent="0.25">
      <c r="T2398"/>
    </row>
    <row r="2399" spans="20:20" x14ac:dyDescent="0.25">
      <c r="T2399"/>
    </row>
    <row r="2400" spans="20:20" x14ac:dyDescent="0.25">
      <c r="T2400"/>
    </row>
    <row r="2401" spans="20:20" x14ac:dyDescent="0.25">
      <c r="T2401"/>
    </row>
    <row r="2402" spans="20:20" x14ac:dyDescent="0.25">
      <c r="T2402"/>
    </row>
    <row r="2403" spans="20:20" x14ac:dyDescent="0.25">
      <c r="T2403"/>
    </row>
    <row r="2404" spans="20:20" x14ac:dyDescent="0.25">
      <c r="T2404"/>
    </row>
    <row r="2405" spans="20:20" x14ac:dyDescent="0.25">
      <c r="T2405"/>
    </row>
    <row r="2406" spans="20:20" x14ac:dyDescent="0.25">
      <c r="T2406"/>
    </row>
    <row r="2407" spans="20:20" x14ac:dyDescent="0.25">
      <c r="T2407"/>
    </row>
    <row r="2408" spans="20:20" x14ac:dyDescent="0.25">
      <c r="T2408"/>
    </row>
    <row r="2409" spans="20:20" x14ac:dyDescent="0.25">
      <c r="T2409"/>
    </row>
    <row r="2410" spans="20:20" x14ac:dyDescent="0.25">
      <c r="T2410"/>
    </row>
    <row r="2411" spans="20:20" x14ac:dyDescent="0.25">
      <c r="T2411"/>
    </row>
    <row r="2412" spans="20:20" x14ac:dyDescent="0.25">
      <c r="T2412"/>
    </row>
    <row r="2413" spans="20:20" x14ac:dyDescent="0.25">
      <c r="T2413"/>
    </row>
    <row r="2414" spans="20:20" x14ac:dyDescent="0.25">
      <c r="T2414"/>
    </row>
    <row r="2415" spans="20:20" x14ac:dyDescent="0.25">
      <c r="T2415"/>
    </row>
    <row r="2416" spans="20:20" x14ac:dyDescent="0.25">
      <c r="T2416"/>
    </row>
    <row r="2417" spans="20:20" x14ac:dyDescent="0.25">
      <c r="T2417"/>
    </row>
    <row r="2418" spans="20:20" x14ac:dyDescent="0.25">
      <c r="T2418"/>
    </row>
    <row r="2419" spans="20:20" x14ac:dyDescent="0.25">
      <c r="T2419"/>
    </row>
    <row r="2420" spans="20:20" x14ac:dyDescent="0.25">
      <c r="T2420"/>
    </row>
    <row r="2421" spans="20:20" x14ac:dyDescent="0.25">
      <c r="T2421"/>
    </row>
    <row r="2422" spans="20:20" x14ac:dyDescent="0.25">
      <c r="T2422"/>
    </row>
    <row r="2423" spans="20:20" x14ac:dyDescent="0.25">
      <c r="T2423"/>
    </row>
    <row r="2424" spans="20:20" x14ac:dyDescent="0.25">
      <c r="T2424"/>
    </row>
    <row r="2425" spans="20:20" x14ac:dyDescent="0.25">
      <c r="T2425"/>
    </row>
    <row r="2426" spans="20:20" x14ac:dyDescent="0.25">
      <c r="T2426"/>
    </row>
    <row r="2427" spans="20:20" x14ac:dyDescent="0.25">
      <c r="T2427"/>
    </row>
    <row r="2428" spans="20:20" x14ac:dyDescent="0.25">
      <c r="T2428"/>
    </row>
    <row r="2429" spans="20:20" x14ac:dyDescent="0.25">
      <c r="T2429"/>
    </row>
    <row r="2430" spans="20:20" x14ac:dyDescent="0.25">
      <c r="T2430"/>
    </row>
    <row r="2431" spans="20:20" x14ac:dyDescent="0.25">
      <c r="T2431"/>
    </row>
    <row r="2432" spans="20:20" x14ac:dyDescent="0.25">
      <c r="T2432"/>
    </row>
    <row r="2433" spans="20:20" x14ac:dyDescent="0.25">
      <c r="T2433"/>
    </row>
    <row r="2434" spans="20:20" x14ac:dyDescent="0.25">
      <c r="T2434"/>
    </row>
    <row r="2435" spans="20:20" x14ac:dyDescent="0.25">
      <c r="T2435"/>
    </row>
    <row r="2436" spans="20:20" x14ac:dyDescent="0.25">
      <c r="T2436"/>
    </row>
    <row r="2437" spans="20:20" x14ac:dyDescent="0.25">
      <c r="T2437"/>
    </row>
    <row r="2438" spans="20:20" x14ac:dyDescent="0.25">
      <c r="T2438"/>
    </row>
    <row r="2439" spans="20:20" x14ac:dyDescent="0.25">
      <c r="T2439"/>
    </row>
    <row r="2440" spans="20:20" x14ac:dyDescent="0.25">
      <c r="T2440"/>
    </row>
    <row r="2441" spans="20:20" x14ac:dyDescent="0.25">
      <c r="T2441"/>
    </row>
    <row r="2442" spans="20:20" x14ac:dyDescent="0.25">
      <c r="T2442"/>
    </row>
    <row r="2443" spans="20:20" x14ac:dyDescent="0.25">
      <c r="T2443"/>
    </row>
    <row r="2444" spans="20:20" x14ac:dyDescent="0.25">
      <c r="T2444"/>
    </row>
    <row r="2445" spans="20:20" x14ac:dyDescent="0.25">
      <c r="T2445"/>
    </row>
    <row r="2446" spans="20:20" x14ac:dyDescent="0.25">
      <c r="T2446"/>
    </row>
    <row r="2447" spans="20:20" x14ac:dyDescent="0.25">
      <c r="T2447"/>
    </row>
    <row r="2448" spans="20:20" x14ac:dyDescent="0.25">
      <c r="T2448"/>
    </row>
    <row r="2449" spans="20:20" x14ac:dyDescent="0.25">
      <c r="T2449"/>
    </row>
    <row r="2450" spans="20:20" x14ac:dyDescent="0.25">
      <c r="T2450"/>
    </row>
    <row r="2451" spans="20:20" x14ac:dyDescent="0.25">
      <c r="T2451"/>
    </row>
    <row r="2452" spans="20:20" x14ac:dyDescent="0.25">
      <c r="T2452"/>
    </row>
    <row r="2453" spans="20:20" x14ac:dyDescent="0.25">
      <c r="T2453"/>
    </row>
    <row r="2454" spans="20:20" x14ac:dyDescent="0.25">
      <c r="T2454"/>
    </row>
    <row r="2455" spans="20:20" x14ac:dyDescent="0.25">
      <c r="T2455"/>
    </row>
    <row r="2456" spans="20:20" x14ac:dyDescent="0.25">
      <c r="T2456"/>
    </row>
    <row r="2457" spans="20:20" x14ac:dyDescent="0.25">
      <c r="T2457"/>
    </row>
    <row r="2458" spans="20:20" x14ac:dyDescent="0.25">
      <c r="T2458"/>
    </row>
    <row r="2459" spans="20:20" x14ac:dyDescent="0.25">
      <c r="T2459"/>
    </row>
    <row r="2460" spans="20:20" x14ac:dyDescent="0.25">
      <c r="T2460"/>
    </row>
    <row r="2461" spans="20:20" x14ac:dyDescent="0.25">
      <c r="T2461"/>
    </row>
    <row r="2462" spans="20:20" x14ac:dyDescent="0.25">
      <c r="T2462"/>
    </row>
    <row r="2463" spans="20:20" x14ac:dyDescent="0.25">
      <c r="T2463"/>
    </row>
    <row r="2464" spans="20:20" x14ac:dyDescent="0.25">
      <c r="T2464"/>
    </row>
    <row r="2465" spans="20:20" x14ac:dyDescent="0.25">
      <c r="T2465"/>
    </row>
    <row r="2466" spans="20:20" x14ac:dyDescent="0.25">
      <c r="T2466"/>
    </row>
    <row r="2467" spans="20:20" x14ac:dyDescent="0.25">
      <c r="T2467"/>
    </row>
    <row r="2468" spans="20:20" x14ac:dyDescent="0.25">
      <c r="T2468"/>
    </row>
    <row r="2469" spans="20:20" x14ac:dyDescent="0.25">
      <c r="T2469"/>
    </row>
    <row r="2470" spans="20:20" x14ac:dyDescent="0.25">
      <c r="T2470"/>
    </row>
    <row r="2471" spans="20:20" x14ac:dyDescent="0.25">
      <c r="T2471"/>
    </row>
    <row r="2472" spans="20:20" x14ac:dyDescent="0.25">
      <c r="T2472"/>
    </row>
    <row r="2473" spans="20:20" x14ac:dyDescent="0.25">
      <c r="T2473"/>
    </row>
    <row r="2474" spans="20:20" x14ac:dyDescent="0.25">
      <c r="T2474"/>
    </row>
    <row r="2475" spans="20:20" x14ac:dyDescent="0.25">
      <c r="T2475"/>
    </row>
    <row r="2476" spans="20:20" x14ac:dyDescent="0.25">
      <c r="T2476"/>
    </row>
    <row r="2477" spans="20:20" x14ac:dyDescent="0.25">
      <c r="T2477"/>
    </row>
    <row r="2478" spans="20:20" x14ac:dyDescent="0.25">
      <c r="T2478"/>
    </row>
    <row r="2479" spans="20:20" x14ac:dyDescent="0.25">
      <c r="T2479"/>
    </row>
    <row r="2480" spans="20:20" x14ac:dyDescent="0.25">
      <c r="T2480"/>
    </row>
    <row r="2481" spans="20:20" x14ac:dyDescent="0.25">
      <c r="T2481"/>
    </row>
    <row r="2482" spans="20:20" x14ac:dyDescent="0.25">
      <c r="T2482"/>
    </row>
    <row r="2483" spans="20:20" x14ac:dyDescent="0.25">
      <c r="T2483"/>
    </row>
    <row r="2484" spans="20:20" x14ac:dyDescent="0.25">
      <c r="T2484"/>
    </row>
    <row r="2485" spans="20:20" x14ac:dyDescent="0.25">
      <c r="T2485"/>
    </row>
    <row r="2486" spans="20:20" x14ac:dyDescent="0.25">
      <c r="T2486"/>
    </row>
    <row r="2487" spans="20:20" x14ac:dyDescent="0.25">
      <c r="T2487"/>
    </row>
    <row r="2488" spans="20:20" x14ac:dyDescent="0.25">
      <c r="T2488"/>
    </row>
    <row r="2489" spans="20:20" x14ac:dyDescent="0.25">
      <c r="T2489"/>
    </row>
    <row r="2490" spans="20:20" x14ac:dyDescent="0.25">
      <c r="T2490"/>
    </row>
    <row r="2491" spans="20:20" x14ac:dyDescent="0.25">
      <c r="T2491"/>
    </row>
    <row r="2492" spans="20:20" x14ac:dyDescent="0.25">
      <c r="T2492"/>
    </row>
    <row r="2493" spans="20:20" x14ac:dyDescent="0.25">
      <c r="T2493"/>
    </row>
    <row r="2494" spans="20:20" x14ac:dyDescent="0.25">
      <c r="T2494"/>
    </row>
    <row r="2495" spans="20:20" x14ac:dyDescent="0.25">
      <c r="T2495"/>
    </row>
    <row r="2496" spans="20:20" x14ac:dyDescent="0.25">
      <c r="T2496"/>
    </row>
    <row r="2497" spans="20:20" x14ac:dyDescent="0.25">
      <c r="T2497"/>
    </row>
    <row r="2498" spans="20:20" x14ac:dyDescent="0.25">
      <c r="T2498"/>
    </row>
    <row r="2499" spans="20:20" x14ac:dyDescent="0.25">
      <c r="T2499"/>
    </row>
    <row r="2500" spans="20:20" x14ac:dyDescent="0.25">
      <c r="T2500"/>
    </row>
    <row r="2501" spans="20:20" x14ac:dyDescent="0.25">
      <c r="T2501"/>
    </row>
    <row r="2502" spans="20:20" x14ac:dyDescent="0.25">
      <c r="T2502"/>
    </row>
    <row r="2503" spans="20:20" x14ac:dyDescent="0.25">
      <c r="T2503"/>
    </row>
    <row r="2504" spans="20:20" x14ac:dyDescent="0.25">
      <c r="T2504"/>
    </row>
    <row r="2505" spans="20:20" x14ac:dyDescent="0.25">
      <c r="T2505"/>
    </row>
    <row r="2506" spans="20:20" x14ac:dyDescent="0.25">
      <c r="T2506"/>
    </row>
    <row r="2507" spans="20:20" x14ac:dyDescent="0.25">
      <c r="T2507"/>
    </row>
    <row r="2508" spans="20:20" x14ac:dyDescent="0.25">
      <c r="T2508"/>
    </row>
    <row r="2509" spans="20:20" x14ac:dyDescent="0.25">
      <c r="T2509"/>
    </row>
    <row r="2510" spans="20:20" x14ac:dyDescent="0.25">
      <c r="T2510"/>
    </row>
    <row r="2511" spans="20:20" x14ac:dyDescent="0.25">
      <c r="T2511"/>
    </row>
    <row r="2512" spans="20:20" x14ac:dyDescent="0.25">
      <c r="T2512"/>
    </row>
    <row r="2513" spans="20:20" x14ac:dyDescent="0.25">
      <c r="T2513"/>
    </row>
    <row r="2514" spans="20:20" x14ac:dyDescent="0.25">
      <c r="T2514"/>
    </row>
    <row r="2515" spans="20:20" x14ac:dyDescent="0.25">
      <c r="T2515"/>
    </row>
    <row r="2516" spans="20:20" x14ac:dyDescent="0.25">
      <c r="T2516"/>
    </row>
    <row r="2517" spans="20:20" x14ac:dyDescent="0.25">
      <c r="T2517"/>
    </row>
    <row r="2518" spans="20:20" x14ac:dyDescent="0.25">
      <c r="T2518"/>
    </row>
    <row r="2519" spans="20:20" x14ac:dyDescent="0.25">
      <c r="T2519"/>
    </row>
    <row r="2520" spans="20:20" x14ac:dyDescent="0.25">
      <c r="T2520"/>
    </row>
    <row r="2521" spans="20:20" x14ac:dyDescent="0.25">
      <c r="T2521"/>
    </row>
    <row r="2522" spans="20:20" x14ac:dyDescent="0.25">
      <c r="T2522"/>
    </row>
    <row r="2523" spans="20:20" x14ac:dyDescent="0.25">
      <c r="T2523"/>
    </row>
    <row r="2524" spans="20:20" x14ac:dyDescent="0.25">
      <c r="T2524"/>
    </row>
    <row r="2525" spans="20:20" x14ac:dyDescent="0.25">
      <c r="T2525"/>
    </row>
    <row r="2526" spans="20:20" x14ac:dyDescent="0.25">
      <c r="T2526"/>
    </row>
    <row r="2527" spans="20:20" x14ac:dyDescent="0.25">
      <c r="T2527"/>
    </row>
    <row r="2528" spans="20:20" x14ac:dyDescent="0.25">
      <c r="T2528"/>
    </row>
    <row r="2529" spans="20:20" x14ac:dyDescent="0.25">
      <c r="T2529"/>
    </row>
    <row r="2530" spans="20:20" x14ac:dyDescent="0.25">
      <c r="T2530"/>
    </row>
    <row r="2531" spans="20:20" x14ac:dyDescent="0.25">
      <c r="T2531"/>
    </row>
    <row r="2532" spans="20:20" x14ac:dyDescent="0.25">
      <c r="T2532"/>
    </row>
    <row r="2533" spans="20:20" x14ac:dyDescent="0.25">
      <c r="T2533"/>
    </row>
    <row r="2534" spans="20:20" x14ac:dyDescent="0.25">
      <c r="T2534"/>
    </row>
    <row r="2535" spans="20:20" x14ac:dyDescent="0.25">
      <c r="T2535"/>
    </row>
    <row r="2536" spans="20:20" x14ac:dyDescent="0.25">
      <c r="T2536"/>
    </row>
    <row r="2537" spans="20:20" x14ac:dyDescent="0.25">
      <c r="T2537"/>
    </row>
    <row r="2538" spans="20:20" x14ac:dyDescent="0.25">
      <c r="T2538"/>
    </row>
    <row r="2539" spans="20:20" x14ac:dyDescent="0.25">
      <c r="T2539"/>
    </row>
    <row r="2540" spans="20:20" x14ac:dyDescent="0.25">
      <c r="T2540"/>
    </row>
    <row r="2541" spans="20:20" x14ac:dyDescent="0.25">
      <c r="T2541"/>
    </row>
    <row r="2542" spans="20:20" x14ac:dyDescent="0.25">
      <c r="T2542"/>
    </row>
    <row r="2543" spans="20:20" x14ac:dyDescent="0.25">
      <c r="T2543"/>
    </row>
    <row r="2544" spans="20:20" x14ac:dyDescent="0.25">
      <c r="T2544"/>
    </row>
    <row r="2545" spans="20:20" x14ac:dyDescent="0.25">
      <c r="T2545"/>
    </row>
    <row r="2546" spans="20:20" x14ac:dyDescent="0.25">
      <c r="T2546"/>
    </row>
    <row r="2547" spans="20:20" x14ac:dyDescent="0.25">
      <c r="T2547"/>
    </row>
    <row r="2548" spans="20:20" x14ac:dyDescent="0.25">
      <c r="T2548"/>
    </row>
    <row r="2549" spans="20:20" x14ac:dyDescent="0.25">
      <c r="T2549"/>
    </row>
    <row r="2550" spans="20:20" x14ac:dyDescent="0.25">
      <c r="T2550"/>
    </row>
    <row r="2551" spans="20:20" x14ac:dyDescent="0.25">
      <c r="T2551"/>
    </row>
    <row r="2552" spans="20:20" x14ac:dyDescent="0.25">
      <c r="T2552"/>
    </row>
    <row r="2553" spans="20:20" x14ac:dyDescent="0.25">
      <c r="T2553"/>
    </row>
    <row r="2554" spans="20:20" x14ac:dyDescent="0.25">
      <c r="T2554"/>
    </row>
    <row r="2555" spans="20:20" x14ac:dyDescent="0.25">
      <c r="T2555"/>
    </row>
    <row r="2556" spans="20:20" x14ac:dyDescent="0.25">
      <c r="T2556"/>
    </row>
    <row r="2557" spans="20:20" x14ac:dyDescent="0.25">
      <c r="T2557"/>
    </row>
    <row r="2558" spans="20:20" x14ac:dyDescent="0.25">
      <c r="T2558"/>
    </row>
    <row r="2559" spans="20:20" x14ac:dyDescent="0.25">
      <c r="T2559"/>
    </row>
    <row r="2560" spans="20:20" x14ac:dyDescent="0.25">
      <c r="T2560"/>
    </row>
    <row r="2561" spans="20:20" x14ac:dyDescent="0.25">
      <c r="T2561"/>
    </row>
    <row r="2562" spans="20:20" x14ac:dyDescent="0.25">
      <c r="T2562"/>
    </row>
    <row r="2563" spans="20:20" x14ac:dyDescent="0.25">
      <c r="T2563"/>
    </row>
    <row r="2564" spans="20:20" x14ac:dyDescent="0.25">
      <c r="T2564"/>
    </row>
    <row r="2565" spans="20:20" x14ac:dyDescent="0.25">
      <c r="T2565"/>
    </row>
    <row r="2566" spans="20:20" x14ac:dyDescent="0.25">
      <c r="T2566"/>
    </row>
    <row r="2567" spans="20:20" x14ac:dyDescent="0.25">
      <c r="T2567"/>
    </row>
    <row r="2568" spans="20:20" x14ac:dyDescent="0.25">
      <c r="T2568"/>
    </row>
    <row r="2569" spans="20:20" x14ac:dyDescent="0.25">
      <c r="T2569"/>
    </row>
    <row r="2570" spans="20:20" x14ac:dyDescent="0.25">
      <c r="T2570"/>
    </row>
    <row r="2571" spans="20:20" x14ac:dyDescent="0.25">
      <c r="T2571"/>
    </row>
    <row r="2572" spans="20:20" x14ac:dyDescent="0.25">
      <c r="T2572"/>
    </row>
    <row r="2573" spans="20:20" x14ac:dyDescent="0.25">
      <c r="T2573"/>
    </row>
    <row r="2574" spans="20:20" x14ac:dyDescent="0.25">
      <c r="T2574"/>
    </row>
    <row r="2575" spans="20:20" x14ac:dyDescent="0.25">
      <c r="T2575"/>
    </row>
    <row r="2576" spans="20:20" x14ac:dyDescent="0.25">
      <c r="T2576"/>
    </row>
    <row r="2577" spans="20:20" x14ac:dyDescent="0.25">
      <c r="T2577"/>
    </row>
    <row r="2578" spans="20:20" x14ac:dyDescent="0.25">
      <c r="T2578"/>
    </row>
    <row r="2579" spans="20:20" x14ac:dyDescent="0.25">
      <c r="T2579"/>
    </row>
    <row r="2580" spans="20:20" x14ac:dyDescent="0.25">
      <c r="T2580"/>
    </row>
    <row r="2581" spans="20:20" x14ac:dyDescent="0.25">
      <c r="T2581"/>
    </row>
    <row r="2582" spans="20:20" x14ac:dyDescent="0.25">
      <c r="T2582"/>
    </row>
    <row r="2583" spans="20:20" x14ac:dyDescent="0.25">
      <c r="T2583"/>
    </row>
    <row r="2584" spans="20:20" x14ac:dyDescent="0.25">
      <c r="T2584"/>
    </row>
    <row r="2585" spans="20:20" x14ac:dyDescent="0.25">
      <c r="T2585"/>
    </row>
    <row r="2586" spans="20:20" x14ac:dyDescent="0.25">
      <c r="T2586"/>
    </row>
    <row r="2587" spans="20:20" x14ac:dyDescent="0.25">
      <c r="T2587"/>
    </row>
    <row r="2588" spans="20:20" x14ac:dyDescent="0.25">
      <c r="T2588"/>
    </row>
    <row r="2589" spans="20:20" x14ac:dyDescent="0.25">
      <c r="T2589"/>
    </row>
    <row r="2590" spans="20:20" x14ac:dyDescent="0.25">
      <c r="T2590"/>
    </row>
    <row r="2591" spans="20:20" x14ac:dyDescent="0.25">
      <c r="T2591"/>
    </row>
    <row r="2592" spans="20:20" x14ac:dyDescent="0.25">
      <c r="T2592"/>
    </row>
    <row r="2593" spans="20:20" x14ac:dyDescent="0.25">
      <c r="T2593"/>
    </row>
    <row r="2594" spans="20:20" x14ac:dyDescent="0.25">
      <c r="T2594"/>
    </row>
    <row r="2595" spans="20:20" x14ac:dyDescent="0.25">
      <c r="T2595"/>
    </row>
    <row r="2596" spans="20:20" x14ac:dyDescent="0.25">
      <c r="T2596"/>
    </row>
    <row r="2597" spans="20:20" x14ac:dyDescent="0.25">
      <c r="T2597"/>
    </row>
    <row r="2598" spans="20:20" x14ac:dyDescent="0.25">
      <c r="T2598"/>
    </row>
    <row r="2599" spans="20:20" x14ac:dyDescent="0.25">
      <c r="T2599"/>
    </row>
    <row r="2600" spans="20:20" x14ac:dyDescent="0.25">
      <c r="T2600"/>
    </row>
    <row r="2601" spans="20:20" x14ac:dyDescent="0.25">
      <c r="T2601"/>
    </row>
    <row r="2602" spans="20:20" x14ac:dyDescent="0.25">
      <c r="T2602"/>
    </row>
    <row r="2603" spans="20:20" x14ac:dyDescent="0.25">
      <c r="T2603"/>
    </row>
    <row r="2604" spans="20:20" x14ac:dyDescent="0.25">
      <c r="T2604"/>
    </row>
    <row r="2605" spans="20:20" x14ac:dyDescent="0.25">
      <c r="T2605"/>
    </row>
    <row r="2606" spans="20:20" x14ac:dyDescent="0.25">
      <c r="T2606"/>
    </row>
    <row r="2607" spans="20:20" x14ac:dyDescent="0.25">
      <c r="T2607"/>
    </row>
    <row r="2608" spans="20:20" x14ac:dyDescent="0.25">
      <c r="T2608"/>
    </row>
    <row r="2609" spans="20:20" x14ac:dyDescent="0.25">
      <c r="T2609"/>
    </row>
    <row r="2610" spans="20:20" x14ac:dyDescent="0.25">
      <c r="T2610"/>
    </row>
    <row r="2611" spans="20:20" x14ac:dyDescent="0.25">
      <c r="T2611"/>
    </row>
    <row r="2612" spans="20:20" x14ac:dyDescent="0.25">
      <c r="T2612"/>
    </row>
    <row r="2613" spans="20:20" x14ac:dyDescent="0.25">
      <c r="T2613"/>
    </row>
    <row r="2614" spans="20:20" x14ac:dyDescent="0.25">
      <c r="T2614"/>
    </row>
    <row r="2615" spans="20:20" x14ac:dyDescent="0.25">
      <c r="T2615"/>
    </row>
    <row r="2616" spans="20:20" x14ac:dyDescent="0.25">
      <c r="T2616"/>
    </row>
    <row r="2617" spans="20:20" x14ac:dyDescent="0.25">
      <c r="T2617"/>
    </row>
    <row r="2618" spans="20:20" x14ac:dyDescent="0.25">
      <c r="T2618"/>
    </row>
    <row r="2619" spans="20:20" x14ac:dyDescent="0.25">
      <c r="T2619"/>
    </row>
    <row r="2620" spans="20:20" x14ac:dyDescent="0.25">
      <c r="T2620"/>
    </row>
    <row r="2621" spans="20:20" x14ac:dyDescent="0.25">
      <c r="T2621"/>
    </row>
    <row r="2622" spans="20:20" x14ac:dyDescent="0.25">
      <c r="T2622"/>
    </row>
    <row r="2623" spans="20:20" x14ac:dyDescent="0.25">
      <c r="T2623"/>
    </row>
    <row r="2624" spans="20:20" x14ac:dyDescent="0.25">
      <c r="T2624"/>
    </row>
    <row r="2625" spans="20:20" x14ac:dyDescent="0.25">
      <c r="T2625"/>
    </row>
    <row r="2626" spans="20:20" x14ac:dyDescent="0.25">
      <c r="T2626"/>
    </row>
    <row r="2627" spans="20:20" x14ac:dyDescent="0.25">
      <c r="T2627"/>
    </row>
    <row r="2628" spans="20:20" x14ac:dyDescent="0.25">
      <c r="T2628"/>
    </row>
    <row r="2629" spans="20:20" x14ac:dyDescent="0.25">
      <c r="T2629"/>
    </row>
    <row r="2630" spans="20:20" x14ac:dyDescent="0.25">
      <c r="T2630"/>
    </row>
    <row r="2631" spans="20:20" x14ac:dyDescent="0.25">
      <c r="T2631"/>
    </row>
    <row r="2632" spans="20:20" x14ac:dyDescent="0.25">
      <c r="T2632"/>
    </row>
    <row r="2633" spans="20:20" x14ac:dyDescent="0.25">
      <c r="T2633"/>
    </row>
    <row r="2634" spans="20:20" x14ac:dyDescent="0.25">
      <c r="T2634"/>
    </row>
    <row r="2635" spans="20:20" x14ac:dyDescent="0.25">
      <c r="T2635"/>
    </row>
    <row r="2636" spans="20:20" x14ac:dyDescent="0.25">
      <c r="T2636"/>
    </row>
    <row r="2637" spans="20:20" x14ac:dyDescent="0.25">
      <c r="T2637"/>
    </row>
    <row r="2638" spans="20:20" x14ac:dyDescent="0.25">
      <c r="T2638"/>
    </row>
    <row r="2639" spans="20:20" x14ac:dyDescent="0.25">
      <c r="T2639"/>
    </row>
    <row r="2640" spans="20:20" x14ac:dyDescent="0.25">
      <c r="T2640"/>
    </row>
    <row r="2641" spans="20:20" x14ac:dyDescent="0.25">
      <c r="T2641"/>
    </row>
    <row r="2642" spans="20:20" x14ac:dyDescent="0.25">
      <c r="T2642"/>
    </row>
    <row r="2643" spans="20:20" x14ac:dyDescent="0.25">
      <c r="T2643"/>
    </row>
    <row r="2644" spans="20:20" x14ac:dyDescent="0.25">
      <c r="T2644"/>
    </row>
    <row r="2645" spans="20:20" x14ac:dyDescent="0.25">
      <c r="T2645"/>
    </row>
    <row r="2646" spans="20:20" x14ac:dyDescent="0.25">
      <c r="T2646"/>
    </row>
    <row r="2647" spans="20:20" x14ac:dyDescent="0.25">
      <c r="T2647"/>
    </row>
    <row r="2648" spans="20:20" x14ac:dyDescent="0.25">
      <c r="T2648"/>
    </row>
    <row r="2649" spans="20:20" x14ac:dyDescent="0.25">
      <c r="T2649"/>
    </row>
    <row r="2650" spans="20:20" x14ac:dyDescent="0.25">
      <c r="T2650"/>
    </row>
    <row r="2651" spans="20:20" x14ac:dyDescent="0.25">
      <c r="T2651"/>
    </row>
    <row r="2652" spans="20:20" x14ac:dyDescent="0.25">
      <c r="T2652"/>
    </row>
    <row r="2653" spans="20:20" x14ac:dyDescent="0.25">
      <c r="T2653"/>
    </row>
    <row r="2654" spans="20:20" x14ac:dyDescent="0.25">
      <c r="T2654"/>
    </row>
    <row r="2655" spans="20:20" x14ac:dyDescent="0.25">
      <c r="T2655"/>
    </row>
    <row r="2656" spans="20:20" x14ac:dyDescent="0.25">
      <c r="T2656"/>
    </row>
    <row r="2657" spans="20:20" x14ac:dyDescent="0.25">
      <c r="T2657"/>
    </row>
    <row r="2658" spans="20:20" x14ac:dyDescent="0.25">
      <c r="T2658"/>
    </row>
    <row r="2659" spans="20:20" x14ac:dyDescent="0.25">
      <c r="T2659"/>
    </row>
    <row r="2660" spans="20:20" x14ac:dyDescent="0.25">
      <c r="T2660"/>
    </row>
    <row r="2661" spans="20:20" x14ac:dyDescent="0.25">
      <c r="T2661"/>
    </row>
    <row r="2662" spans="20:20" x14ac:dyDescent="0.25">
      <c r="T2662"/>
    </row>
    <row r="2663" spans="20:20" x14ac:dyDescent="0.25">
      <c r="T2663"/>
    </row>
    <row r="2664" spans="20:20" x14ac:dyDescent="0.25">
      <c r="T2664"/>
    </row>
    <row r="2665" spans="20:20" x14ac:dyDescent="0.25">
      <c r="T2665"/>
    </row>
    <row r="2666" spans="20:20" x14ac:dyDescent="0.25">
      <c r="T2666"/>
    </row>
    <row r="2667" spans="20:20" x14ac:dyDescent="0.25">
      <c r="T2667"/>
    </row>
    <row r="2668" spans="20:20" x14ac:dyDescent="0.25">
      <c r="T2668"/>
    </row>
    <row r="2669" spans="20:20" x14ac:dyDescent="0.25">
      <c r="T2669"/>
    </row>
    <row r="2670" spans="20:20" x14ac:dyDescent="0.25">
      <c r="T2670"/>
    </row>
    <row r="2671" spans="20:20" x14ac:dyDescent="0.25">
      <c r="T2671"/>
    </row>
    <row r="2672" spans="20:20" x14ac:dyDescent="0.25">
      <c r="T2672"/>
    </row>
    <row r="2673" spans="20:20" x14ac:dyDescent="0.25">
      <c r="T2673"/>
    </row>
    <row r="2674" spans="20:20" x14ac:dyDescent="0.25">
      <c r="T2674"/>
    </row>
    <row r="2675" spans="20:20" x14ac:dyDescent="0.25">
      <c r="T2675"/>
    </row>
    <row r="2676" spans="20:20" x14ac:dyDescent="0.25">
      <c r="T2676"/>
    </row>
    <row r="2677" spans="20:20" x14ac:dyDescent="0.25">
      <c r="T2677"/>
    </row>
    <row r="2678" spans="20:20" x14ac:dyDescent="0.25">
      <c r="T2678"/>
    </row>
    <row r="2679" spans="20:20" x14ac:dyDescent="0.25">
      <c r="T2679"/>
    </row>
    <row r="2680" spans="20:20" x14ac:dyDescent="0.25">
      <c r="T2680"/>
    </row>
    <row r="2681" spans="20:20" x14ac:dyDescent="0.25">
      <c r="T2681"/>
    </row>
    <row r="2682" spans="20:20" x14ac:dyDescent="0.25">
      <c r="T2682"/>
    </row>
    <row r="2683" spans="20:20" x14ac:dyDescent="0.25">
      <c r="T2683"/>
    </row>
    <row r="2684" spans="20:20" x14ac:dyDescent="0.25">
      <c r="T2684"/>
    </row>
    <row r="2685" spans="20:20" x14ac:dyDescent="0.25">
      <c r="T2685"/>
    </row>
    <row r="2686" spans="20:20" x14ac:dyDescent="0.25">
      <c r="T2686"/>
    </row>
    <row r="2687" spans="20:20" x14ac:dyDescent="0.25">
      <c r="T2687"/>
    </row>
    <row r="2688" spans="20:20" x14ac:dyDescent="0.25">
      <c r="T2688"/>
    </row>
    <row r="2689" spans="20:20" x14ac:dyDescent="0.25">
      <c r="T2689"/>
    </row>
    <row r="2690" spans="20:20" x14ac:dyDescent="0.25">
      <c r="T2690"/>
    </row>
    <row r="2691" spans="20:20" x14ac:dyDescent="0.25">
      <c r="T2691"/>
    </row>
    <row r="2692" spans="20:20" x14ac:dyDescent="0.25">
      <c r="T2692"/>
    </row>
    <row r="2693" spans="20:20" x14ac:dyDescent="0.25">
      <c r="T2693"/>
    </row>
    <row r="2694" spans="20:20" x14ac:dyDescent="0.25">
      <c r="T2694"/>
    </row>
    <row r="2695" spans="20:20" x14ac:dyDescent="0.25">
      <c r="T2695"/>
    </row>
    <row r="2696" spans="20:20" x14ac:dyDescent="0.25">
      <c r="T2696"/>
    </row>
    <row r="2697" spans="20:20" x14ac:dyDescent="0.25">
      <c r="T2697"/>
    </row>
    <row r="2698" spans="20:20" x14ac:dyDescent="0.25">
      <c r="T2698"/>
    </row>
    <row r="2699" spans="20:20" x14ac:dyDescent="0.25">
      <c r="T2699"/>
    </row>
    <row r="2700" spans="20:20" x14ac:dyDescent="0.25">
      <c r="T2700"/>
    </row>
    <row r="2701" spans="20:20" x14ac:dyDescent="0.25">
      <c r="T2701"/>
    </row>
    <row r="2702" spans="20:20" x14ac:dyDescent="0.25">
      <c r="T2702"/>
    </row>
    <row r="2703" spans="20:20" x14ac:dyDescent="0.25">
      <c r="T2703"/>
    </row>
    <row r="2704" spans="20:20" x14ac:dyDescent="0.25">
      <c r="T2704"/>
    </row>
    <row r="2705" spans="20:20" x14ac:dyDescent="0.25">
      <c r="T2705"/>
    </row>
    <row r="2706" spans="20:20" x14ac:dyDescent="0.25">
      <c r="T2706"/>
    </row>
    <row r="2707" spans="20:20" x14ac:dyDescent="0.25">
      <c r="T2707"/>
    </row>
    <row r="2708" spans="20:20" x14ac:dyDescent="0.25">
      <c r="T2708"/>
    </row>
    <row r="2709" spans="20:20" x14ac:dyDescent="0.25">
      <c r="T2709"/>
    </row>
    <row r="2710" spans="20:20" x14ac:dyDescent="0.25">
      <c r="T2710"/>
    </row>
    <row r="2711" spans="20:20" x14ac:dyDescent="0.25">
      <c r="T2711"/>
    </row>
    <row r="2712" spans="20:20" x14ac:dyDescent="0.25">
      <c r="T2712"/>
    </row>
    <row r="2713" spans="20:20" x14ac:dyDescent="0.25">
      <c r="T2713"/>
    </row>
    <row r="2714" spans="20:20" x14ac:dyDescent="0.25">
      <c r="T2714"/>
    </row>
    <row r="2715" spans="20:20" x14ac:dyDescent="0.25">
      <c r="T2715"/>
    </row>
    <row r="2716" spans="20:20" x14ac:dyDescent="0.25">
      <c r="T2716"/>
    </row>
    <row r="2717" spans="20:20" x14ac:dyDescent="0.25">
      <c r="T2717"/>
    </row>
    <row r="2718" spans="20:20" x14ac:dyDescent="0.25">
      <c r="T2718"/>
    </row>
    <row r="2719" spans="20:20" x14ac:dyDescent="0.25">
      <c r="T2719"/>
    </row>
    <row r="2720" spans="20:20" x14ac:dyDescent="0.25">
      <c r="T2720"/>
    </row>
    <row r="2721" spans="20:20" x14ac:dyDescent="0.25">
      <c r="T2721"/>
    </row>
    <row r="2722" spans="20:20" x14ac:dyDescent="0.25">
      <c r="T2722"/>
    </row>
    <row r="2723" spans="20:20" x14ac:dyDescent="0.25">
      <c r="T2723"/>
    </row>
    <row r="2724" spans="20:20" x14ac:dyDescent="0.25">
      <c r="T2724"/>
    </row>
    <row r="2725" spans="20:20" x14ac:dyDescent="0.25">
      <c r="T2725"/>
    </row>
    <row r="2726" spans="20:20" x14ac:dyDescent="0.25">
      <c r="T2726"/>
    </row>
    <row r="2727" spans="20:20" x14ac:dyDescent="0.25">
      <c r="T2727"/>
    </row>
    <row r="2728" spans="20:20" x14ac:dyDescent="0.25">
      <c r="T2728"/>
    </row>
    <row r="2729" spans="20:20" x14ac:dyDescent="0.25">
      <c r="T2729"/>
    </row>
    <row r="2730" spans="20:20" x14ac:dyDescent="0.25">
      <c r="T2730"/>
    </row>
    <row r="2731" spans="20:20" x14ac:dyDescent="0.25">
      <c r="T2731"/>
    </row>
    <row r="2732" spans="20:20" x14ac:dyDescent="0.25">
      <c r="T2732"/>
    </row>
    <row r="2733" spans="20:20" x14ac:dyDescent="0.25">
      <c r="T2733"/>
    </row>
    <row r="2734" spans="20:20" x14ac:dyDescent="0.25">
      <c r="T2734"/>
    </row>
    <row r="2735" spans="20:20" x14ac:dyDescent="0.25">
      <c r="T2735"/>
    </row>
    <row r="2736" spans="20:20" x14ac:dyDescent="0.25">
      <c r="T2736"/>
    </row>
    <row r="2737" spans="20:20" x14ac:dyDescent="0.25">
      <c r="T2737"/>
    </row>
    <row r="2738" spans="20:20" x14ac:dyDescent="0.25">
      <c r="T2738"/>
    </row>
    <row r="2739" spans="20:20" x14ac:dyDescent="0.25">
      <c r="T2739"/>
    </row>
    <row r="2740" spans="20:20" x14ac:dyDescent="0.25">
      <c r="T2740"/>
    </row>
    <row r="2741" spans="20:20" x14ac:dyDescent="0.25">
      <c r="T2741"/>
    </row>
    <row r="2742" spans="20:20" x14ac:dyDescent="0.25">
      <c r="T2742"/>
    </row>
    <row r="2743" spans="20:20" x14ac:dyDescent="0.25">
      <c r="T2743"/>
    </row>
    <row r="2744" spans="20:20" x14ac:dyDescent="0.25">
      <c r="T2744"/>
    </row>
    <row r="2745" spans="20:20" x14ac:dyDescent="0.25">
      <c r="T2745"/>
    </row>
    <row r="2746" spans="20:20" x14ac:dyDescent="0.25">
      <c r="T2746"/>
    </row>
    <row r="2747" spans="20:20" x14ac:dyDescent="0.25">
      <c r="T2747"/>
    </row>
    <row r="2748" spans="20:20" x14ac:dyDescent="0.25">
      <c r="T2748"/>
    </row>
    <row r="2749" spans="20:20" x14ac:dyDescent="0.25">
      <c r="T2749"/>
    </row>
    <row r="2750" spans="20:20" x14ac:dyDescent="0.25">
      <c r="T2750"/>
    </row>
    <row r="2751" spans="20:20" x14ac:dyDescent="0.25">
      <c r="T2751"/>
    </row>
    <row r="2752" spans="20:20" x14ac:dyDescent="0.25">
      <c r="T2752"/>
    </row>
    <row r="2753" spans="20:20" x14ac:dyDescent="0.25">
      <c r="T2753"/>
    </row>
    <row r="2754" spans="20:20" x14ac:dyDescent="0.25">
      <c r="T2754"/>
    </row>
    <row r="2755" spans="20:20" x14ac:dyDescent="0.25">
      <c r="T2755"/>
    </row>
    <row r="2756" spans="20:20" x14ac:dyDescent="0.25">
      <c r="T2756"/>
    </row>
    <row r="2757" spans="20:20" x14ac:dyDescent="0.25">
      <c r="T2757"/>
    </row>
    <row r="2758" spans="20:20" x14ac:dyDescent="0.25">
      <c r="T2758"/>
    </row>
    <row r="2759" spans="20:20" x14ac:dyDescent="0.25">
      <c r="T2759"/>
    </row>
    <row r="2760" spans="20:20" x14ac:dyDescent="0.25">
      <c r="T2760"/>
    </row>
    <row r="2761" spans="20:20" x14ac:dyDescent="0.25">
      <c r="T2761"/>
    </row>
    <row r="2762" spans="20:20" x14ac:dyDescent="0.25">
      <c r="T2762"/>
    </row>
    <row r="2763" spans="20:20" x14ac:dyDescent="0.25">
      <c r="T2763"/>
    </row>
    <row r="2764" spans="20:20" x14ac:dyDescent="0.25">
      <c r="T2764"/>
    </row>
    <row r="2765" spans="20:20" x14ac:dyDescent="0.25">
      <c r="T2765"/>
    </row>
    <row r="2766" spans="20:20" x14ac:dyDescent="0.25">
      <c r="T2766"/>
    </row>
    <row r="2767" spans="20:20" x14ac:dyDescent="0.25">
      <c r="T2767"/>
    </row>
    <row r="2768" spans="20:20" x14ac:dyDescent="0.25">
      <c r="T2768"/>
    </row>
    <row r="2769" spans="20:20" x14ac:dyDescent="0.25">
      <c r="T2769"/>
    </row>
    <row r="2770" spans="20:20" x14ac:dyDescent="0.25">
      <c r="T2770"/>
    </row>
    <row r="2771" spans="20:20" x14ac:dyDescent="0.25">
      <c r="T2771"/>
    </row>
    <row r="2772" spans="20:20" x14ac:dyDescent="0.25">
      <c r="T2772"/>
    </row>
    <row r="2773" spans="20:20" x14ac:dyDescent="0.25">
      <c r="T2773"/>
    </row>
    <row r="2774" spans="20:20" x14ac:dyDescent="0.25">
      <c r="T2774"/>
    </row>
    <row r="2775" spans="20:20" x14ac:dyDescent="0.25">
      <c r="T2775"/>
    </row>
    <row r="2776" spans="20:20" x14ac:dyDescent="0.25">
      <c r="T2776"/>
    </row>
    <row r="2777" spans="20:20" x14ac:dyDescent="0.25">
      <c r="T2777"/>
    </row>
    <row r="2778" spans="20:20" x14ac:dyDescent="0.25">
      <c r="T2778"/>
    </row>
    <row r="2779" spans="20:20" x14ac:dyDescent="0.25">
      <c r="T2779"/>
    </row>
    <row r="2780" spans="20:20" x14ac:dyDescent="0.25">
      <c r="T2780"/>
    </row>
    <row r="2781" spans="20:20" x14ac:dyDescent="0.25">
      <c r="T2781"/>
    </row>
    <row r="2782" spans="20:20" x14ac:dyDescent="0.25">
      <c r="T2782"/>
    </row>
    <row r="2783" spans="20:20" x14ac:dyDescent="0.25">
      <c r="T2783"/>
    </row>
    <row r="2784" spans="20:20" x14ac:dyDescent="0.25">
      <c r="T2784"/>
    </row>
    <row r="2785" spans="20:20" x14ac:dyDescent="0.25">
      <c r="T2785"/>
    </row>
    <row r="2786" spans="20:20" x14ac:dyDescent="0.25">
      <c r="T2786"/>
    </row>
    <row r="2787" spans="20:20" x14ac:dyDescent="0.25">
      <c r="T2787"/>
    </row>
    <row r="2788" spans="20:20" x14ac:dyDescent="0.25">
      <c r="T2788"/>
    </row>
    <row r="2789" spans="20:20" x14ac:dyDescent="0.25">
      <c r="T2789"/>
    </row>
    <row r="2790" spans="20:20" x14ac:dyDescent="0.25">
      <c r="T2790"/>
    </row>
    <row r="2791" spans="20:20" x14ac:dyDescent="0.25">
      <c r="T2791"/>
    </row>
    <row r="2792" spans="20:20" x14ac:dyDescent="0.25">
      <c r="T2792"/>
    </row>
    <row r="2793" spans="20:20" x14ac:dyDescent="0.25">
      <c r="T2793"/>
    </row>
    <row r="2794" spans="20:20" x14ac:dyDescent="0.25">
      <c r="T2794"/>
    </row>
    <row r="2795" spans="20:20" x14ac:dyDescent="0.25">
      <c r="T2795"/>
    </row>
    <row r="2796" spans="20:20" x14ac:dyDescent="0.25">
      <c r="T2796"/>
    </row>
    <row r="2797" spans="20:20" x14ac:dyDescent="0.25">
      <c r="T2797"/>
    </row>
    <row r="2798" spans="20:20" x14ac:dyDescent="0.25">
      <c r="T2798"/>
    </row>
    <row r="2799" spans="20:20" x14ac:dyDescent="0.25">
      <c r="T2799"/>
    </row>
    <row r="2800" spans="20:20" x14ac:dyDescent="0.25">
      <c r="T2800"/>
    </row>
    <row r="2801" spans="20:20" x14ac:dyDescent="0.25">
      <c r="T2801"/>
    </row>
    <row r="2802" spans="20:20" x14ac:dyDescent="0.25">
      <c r="T2802"/>
    </row>
    <row r="2803" spans="20:20" x14ac:dyDescent="0.25">
      <c r="T2803"/>
    </row>
    <row r="2804" spans="20:20" x14ac:dyDescent="0.25">
      <c r="T2804"/>
    </row>
    <row r="2805" spans="20:20" x14ac:dyDescent="0.25">
      <c r="T2805"/>
    </row>
    <row r="2806" spans="20:20" x14ac:dyDescent="0.25">
      <c r="T2806"/>
    </row>
    <row r="2807" spans="20:20" x14ac:dyDescent="0.25">
      <c r="T2807"/>
    </row>
    <row r="2808" spans="20:20" x14ac:dyDescent="0.25">
      <c r="T2808"/>
    </row>
    <row r="2809" spans="20:20" x14ac:dyDescent="0.25">
      <c r="T2809"/>
    </row>
    <row r="2810" spans="20:20" x14ac:dyDescent="0.25">
      <c r="T2810"/>
    </row>
    <row r="2811" spans="20:20" x14ac:dyDescent="0.25">
      <c r="T2811"/>
    </row>
    <row r="2812" spans="20:20" x14ac:dyDescent="0.25">
      <c r="T2812"/>
    </row>
    <row r="2813" spans="20:20" x14ac:dyDescent="0.25">
      <c r="T2813"/>
    </row>
    <row r="2814" spans="20:20" x14ac:dyDescent="0.25">
      <c r="T2814"/>
    </row>
    <row r="2815" spans="20:20" x14ac:dyDescent="0.25">
      <c r="T2815"/>
    </row>
    <row r="2816" spans="20:20" x14ac:dyDescent="0.25">
      <c r="T2816"/>
    </row>
    <row r="2817" spans="20:20" x14ac:dyDescent="0.25">
      <c r="T2817"/>
    </row>
    <row r="2818" spans="20:20" x14ac:dyDescent="0.25">
      <c r="T2818"/>
    </row>
    <row r="2819" spans="20:20" x14ac:dyDescent="0.25">
      <c r="T2819"/>
    </row>
    <row r="2820" spans="20:20" x14ac:dyDescent="0.25">
      <c r="T2820"/>
    </row>
    <row r="2821" spans="20:20" x14ac:dyDescent="0.25">
      <c r="T2821"/>
    </row>
    <row r="2822" spans="20:20" x14ac:dyDescent="0.25">
      <c r="T2822"/>
    </row>
    <row r="2823" spans="20:20" x14ac:dyDescent="0.25">
      <c r="T2823"/>
    </row>
    <row r="2824" spans="20:20" x14ac:dyDescent="0.25">
      <c r="T2824"/>
    </row>
    <row r="2825" spans="20:20" x14ac:dyDescent="0.25">
      <c r="T2825"/>
    </row>
    <row r="2826" spans="20:20" x14ac:dyDescent="0.25">
      <c r="T2826"/>
    </row>
    <row r="2827" spans="20:20" x14ac:dyDescent="0.25">
      <c r="T2827"/>
    </row>
    <row r="2828" spans="20:20" x14ac:dyDescent="0.25">
      <c r="T2828"/>
    </row>
    <row r="2829" spans="20:20" x14ac:dyDescent="0.25">
      <c r="T2829"/>
    </row>
    <row r="2830" spans="20:20" x14ac:dyDescent="0.25">
      <c r="T2830"/>
    </row>
    <row r="2831" spans="20:20" x14ac:dyDescent="0.25">
      <c r="T2831"/>
    </row>
    <row r="2832" spans="20:20" x14ac:dyDescent="0.25">
      <c r="T2832"/>
    </row>
    <row r="2833" spans="20:20" x14ac:dyDescent="0.25">
      <c r="T2833"/>
    </row>
    <row r="2834" spans="20:20" x14ac:dyDescent="0.25">
      <c r="T2834"/>
    </row>
    <row r="2835" spans="20:20" x14ac:dyDescent="0.25">
      <c r="T2835"/>
    </row>
    <row r="2836" spans="20:20" x14ac:dyDescent="0.25">
      <c r="T2836"/>
    </row>
    <row r="2837" spans="20:20" x14ac:dyDescent="0.25">
      <c r="T2837"/>
    </row>
    <row r="2838" spans="20:20" x14ac:dyDescent="0.25">
      <c r="T2838"/>
    </row>
    <row r="2839" spans="20:20" x14ac:dyDescent="0.25">
      <c r="T2839"/>
    </row>
    <row r="2840" spans="20:20" x14ac:dyDescent="0.25">
      <c r="T2840"/>
    </row>
    <row r="2841" spans="20:20" x14ac:dyDescent="0.25">
      <c r="T2841"/>
    </row>
    <row r="2842" spans="20:20" x14ac:dyDescent="0.25">
      <c r="T2842"/>
    </row>
    <row r="2843" spans="20:20" x14ac:dyDescent="0.25">
      <c r="T2843"/>
    </row>
    <row r="2844" spans="20:20" x14ac:dyDescent="0.25">
      <c r="T2844"/>
    </row>
    <row r="2845" spans="20:20" x14ac:dyDescent="0.25">
      <c r="T2845"/>
    </row>
    <row r="2846" spans="20:20" x14ac:dyDescent="0.25">
      <c r="T2846"/>
    </row>
    <row r="2847" spans="20:20" x14ac:dyDescent="0.25">
      <c r="T2847"/>
    </row>
    <row r="2848" spans="20:20" x14ac:dyDescent="0.25">
      <c r="T2848"/>
    </row>
    <row r="2849" spans="20:20" x14ac:dyDescent="0.25">
      <c r="T2849"/>
    </row>
    <row r="2850" spans="20:20" x14ac:dyDescent="0.25">
      <c r="T2850"/>
    </row>
    <row r="2851" spans="20:20" x14ac:dyDescent="0.25">
      <c r="T2851"/>
    </row>
    <row r="2852" spans="20:20" x14ac:dyDescent="0.25">
      <c r="T2852"/>
    </row>
    <row r="2853" spans="20:20" x14ac:dyDescent="0.25">
      <c r="T2853"/>
    </row>
    <row r="2854" spans="20:20" x14ac:dyDescent="0.25">
      <c r="T2854"/>
    </row>
    <row r="2855" spans="20:20" x14ac:dyDescent="0.25">
      <c r="T2855"/>
    </row>
    <row r="2856" spans="20:20" x14ac:dyDescent="0.25">
      <c r="T2856"/>
    </row>
    <row r="2857" spans="20:20" x14ac:dyDescent="0.25">
      <c r="T2857"/>
    </row>
    <row r="2858" spans="20:20" x14ac:dyDescent="0.25">
      <c r="T2858"/>
    </row>
    <row r="2859" spans="20:20" x14ac:dyDescent="0.25">
      <c r="T2859"/>
    </row>
    <row r="2860" spans="20:20" x14ac:dyDescent="0.25">
      <c r="T2860"/>
    </row>
    <row r="2861" spans="20:20" x14ac:dyDescent="0.25">
      <c r="T2861"/>
    </row>
    <row r="2862" spans="20:20" x14ac:dyDescent="0.25">
      <c r="T2862"/>
    </row>
    <row r="2863" spans="20:20" x14ac:dyDescent="0.25">
      <c r="T2863"/>
    </row>
    <row r="2864" spans="20:20" x14ac:dyDescent="0.25">
      <c r="T2864"/>
    </row>
    <row r="2865" spans="20:20" x14ac:dyDescent="0.25">
      <c r="T2865"/>
    </row>
    <row r="2866" spans="20:20" x14ac:dyDescent="0.25">
      <c r="T2866"/>
    </row>
    <row r="2867" spans="20:20" x14ac:dyDescent="0.25">
      <c r="T2867"/>
    </row>
    <row r="2868" spans="20:20" x14ac:dyDescent="0.25">
      <c r="T2868"/>
    </row>
    <row r="2869" spans="20:20" x14ac:dyDescent="0.25">
      <c r="T2869"/>
    </row>
    <row r="2870" spans="20:20" x14ac:dyDescent="0.25">
      <c r="T2870"/>
    </row>
    <row r="2871" spans="20:20" x14ac:dyDescent="0.25">
      <c r="T2871"/>
    </row>
    <row r="2872" spans="20:20" x14ac:dyDescent="0.25">
      <c r="T2872"/>
    </row>
    <row r="2873" spans="20:20" x14ac:dyDescent="0.25">
      <c r="T2873"/>
    </row>
    <row r="2874" spans="20:20" x14ac:dyDescent="0.25">
      <c r="T2874"/>
    </row>
    <row r="2875" spans="20:20" x14ac:dyDescent="0.25">
      <c r="T2875"/>
    </row>
    <row r="2876" spans="20:20" x14ac:dyDescent="0.25">
      <c r="T2876"/>
    </row>
    <row r="2877" spans="20:20" x14ac:dyDescent="0.25">
      <c r="T2877"/>
    </row>
    <row r="2878" spans="20:20" x14ac:dyDescent="0.25">
      <c r="T2878"/>
    </row>
    <row r="2879" spans="20:20" x14ac:dyDescent="0.25">
      <c r="T2879"/>
    </row>
    <row r="2880" spans="20:20" x14ac:dyDescent="0.25">
      <c r="T2880"/>
    </row>
    <row r="2881" spans="20:20" x14ac:dyDescent="0.25">
      <c r="T2881"/>
    </row>
    <row r="2882" spans="20:20" x14ac:dyDescent="0.25">
      <c r="T2882"/>
    </row>
    <row r="2883" spans="20:20" x14ac:dyDescent="0.25">
      <c r="T2883"/>
    </row>
    <row r="2884" spans="20:20" x14ac:dyDescent="0.25">
      <c r="T2884"/>
    </row>
    <row r="2885" spans="20:20" x14ac:dyDescent="0.25">
      <c r="T2885"/>
    </row>
    <row r="2886" spans="20:20" x14ac:dyDescent="0.25">
      <c r="T2886"/>
    </row>
    <row r="2887" spans="20:20" x14ac:dyDescent="0.25">
      <c r="T2887"/>
    </row>
    <row r="2888" spans="20:20" x14ac:dyDescent="0.25">
      <c r="T2888"/>
    </row>
    <row r="2889" spans="20:20" x14ac:dyDescent="0.25">
      <c r="T2889"/>
    </row>
    <row r="2890" spans="20:20" x14ac:dyDescent="0.25">
      <c r="T2890"/>
    </row>
    <row r="2891" spans="20:20" x14ac:dyDescent="0.25">
      <c r="T2891"/>
    </row>
    <row r="2892" spans="20:20" x14ac:dyDescent="0.25">
      <c r="T2892"/>
    </row>
    <row r="2893" spans="20:20" x14ac:dyDescent="0.25">
      <c r="T2893"/>
    </row>
    <row r="2894" spans="20:20" x14ac:dyDescent="0.25">
      <c r="T2894"/>
    </row>
    <row r="2895" spans="20:20" x14ac:dyDescent="0.25">
      <c r="T2895"/>
    </row>
    <row r="2896" spans="20:20" x14ac:dyDescent="0.25">
      <c r="T2896"/>
    </row>
    <row r="2897" spans="20:20" x14ac:dyDescent="0.25">
      <c r="T2897"/>
    </row>
    <row r="2898" spans="20:20" x14ac:dyDescent="0.25">
      <c r="T2898"/>
    </row>
    <row r="2899" spans="20:20" x14ac:dyDescent="0.25">
      <c r="T2899"/>
    </row>
    <row r="2900" spans="20:20" x14ac:dyDescent="0.25">
      <c r="T2900"/>
    </row>
    <row r="2901" spans="20:20" x14ac:dyDescent="0.25">
      <c r="T2901"/>
    </row>
    <row r="2902" spans="20:20" x14ac:dyDescent="0.25">
      <c r="T2902"/>
    </row>
    <row r="2903" spans="20:20" x14ac:dyDescent="0.25">
      <c r="T2903"/>
    </row>
    <row r="2904" spans="20:20" x14ac:dyDescent="0.25">
      <c r="T2904"/>
    </row>
    <row r="2905" spans="20:20" x14ac:dyDescent="0.25">
      <c r="T2905"/>
    </row>
    <row r="2906" spans="20:20" x14ac:dyDescent="0.25">
      <c r="T2906"/>
    </row>
    <row r="2907" spans="20:20" x14ac:dyDescent="0.25">
      <c r="T2907"/>
    </row>
    <row r="2908" spans="20:20" x14ac:dyDescent="0.25">
      <c r="T2908"/>
    </row>
    <row r="2909" spans="20:20" x14ac:dyDescent="0.25">
      <c r="T2909"/>
    </row>
    <row r="2910" spans="20:20" x14ac:dyDescent="0.25">
      <c r="T2910"/>
    </row>
    <row r="2911" spans="20:20" x14ac:dyDescent="0.25">
      <c r="T2911"/>
    </row>
    <row r="2912" spans="20:20" x14ac:dyDescent="0.25">
      <c r="T2912"/>
    </row>
    <row r="2913" spans="20:20" x14ac:dyDescent="0.25">
      <c r="T2913"/>
    </row>
    <row r="2914" spans="20:20" x14ac:dyDescent="0.25">
      <c r="T2914"/>
    </row>
    <row r="2915" spans="20:20" x14ac:dyDescent="0.25">
      <c r="T2915"/>
    </row>
    <row r="2916" spans="20:20" x14ac:dyDescent="0.25">
      <c r="T2916"/>
    </row>
    <row r="2917" spans="20:20" x14ac:dyDescent="0.25">
      <c r="T2917"/>
    </row>
    <row r="2918" spans="20:20" x14ac:dyDescent="0.25">
      <c r="T2918"/>
    </row>
    <row r="2919" spans="20:20" x14ac:dyDescent="0.25">
      <c r="T2919"/>
    </row>
    <row r="2920" spans="20:20" x14ac:dyDescent="0.25">
      <c r="T2920"/>
    </row>
    <row r="2921" spans="20:20" x14ac:dyDescent="0.25">
      <c r="T2921"/>
    </row>
    <row r="2922" spans="20:20" x14ac:dyDescent="0.25">
      <c r="T2922"/>
    </row>
    <row r="2923" spans="20:20" x14ac:dyDescent="0.25">
      <c r="T2923"/>
    </row>
    <row r="2924" spans="20:20" x14ac:dyDescent="0.25">
      <c r="T2924"/>
    </row>
    <row r="2925" spans="20:20" x14ac:dyDescent="0.25">
      <c r="T2925"/>
    </row>
    <row r="2926" spans="20:20" x14ac:dyDescent="0.25">
      <c r="T2926"/>
    </row>
    <row r="2927" spans="20:20" x14ac:dyDescent="0.25">
      <c r="T2927"/>
    </row>
    <row r="2928" spans="20:20" x14ac:dyDescent="0.25">
      <c r="T2928"/>
    </row>
    <row r="2929" spans="20:20" x14ac:dyDescent="0.25">
      <c r="T2929"/>
    </row>
    <row r="2930" spans="20:20" x14ac:dyDescent="0.25">
      <c r="T2930"/>
    </row>
    <row r="2931" spans="20:20" x14ac:dyDescent="0.25">
      <c r="T2931"/>
    </row>
    <row r="2932" spans="20:20" x14ac:dyDescent="0.25">
      <c r="T2932"/>
    </row>
    <row r="2933" spans="20:20" x14ac:dyDescent="0.25">
      <c r="T2933"/>
    </row>
    <row r="2934" spans="20:20" x14ac:dyDescent="0.25">
      <c r="T2934"/>
    </row>
    <row r="2935" spans="20:20" x14ac:dyDescent="0.25">
      <c r="T2935"/>
    </row>
    <row r="2936" spans="20:20" x14ac:dyDescent="0.25">
      <c r="T2936"/>
    </row>
    <row r="2937" spans="20:20" x14ac:dyDescent="0.25">
      <c r="T2937"/>
    </row>
    <row r="2938" spans="20:20" x14ac:dyDescent="0.25">
      <c r="T2938"/>
    </row>
    <row r="2939" spans="20:20" x14ac:dyDescent="0.25">
      <c r="T2939"/>
    </row>
    <row r="2940" spans="20:20" x14ac:dyDescent="0.25">
      <c r="T2940"/>
    </row>
    <row r="2941" spans="20:20" x14ac:dyDescent="0.25">
      <c r="T2941"/>
    </row>
    <row r="2942" spans="20:20" x14ac:dyDescent="0.25">
      <c r="T2942"/>
    </row>
    <row r="2943" spans="20:20" x14ac:dyDescent="0.25">
      <c r="T2943"/>
    </row>
    <row r="2944" spans="20:20" x14ac:dyDescent="0.25">
      <c r="T2944"/>
    </row>
    <row r="2945" spans="20:20" x14ac:dyDescent="0.25">
      <c r="T2945"/>
    </row>
    <row r="2946" spans="20:20" x14ac:dyDescent="0.25">
      <c r="T2946"/>
    </row>
    <row r="2947" spans="20:20" x14ac:dyDescent="0.25">
      <c r="T2947"/>
    </row>
    <row r="2948" spans="20:20" x14ac:dyDescent="0.25">
      <c r="T2948"/>
    </row>
    <row r="2949" spans="20:20" x14ac:dyDescent="0.25">
      <c r="T2949"/>
    </row>
    <row r="2950" spans="20:20" x14ac:dyDescent="0.25">
      <c r="T2950"/>
    </row>
    <row r="2951" spans="20:20" x14ac:dyDescent="0.25">
      <c r="T2951"/>
    </row>
    <row r="2952" spans="20:20" x14ac:dyDescent="0.25">
      <c r="T2952"/>
    </row>
    <row r="2953" spans="20:20" x14ac:dyDescent="0.25">
      <c r="T2953"/>
    </row>
    <row r="2954" spans="20:20" x14ac:dyDescent="0.25">
      <c r="T2954"/>
    </row>
    <row r="2955" spans="20:20" x14ac:dyDescent="0.25">
      <c r="T2955"/>
    </row>
    <row r="2956" spans="20:20" x14ac:dyDescent="0.25">
      <c r="T2956"/>
    </row>
    <row r="2957" spans="20:20" x14ac:dyDescent="0.25">
      <c r="T2957"/>
    </row>
    <row r="2958" spans="20:20" x14ac:dyDescent="0.25">
      <c r="T2958"/>
    </row>
    <row r="2959" spans="20:20" x14ac:dyDescent="0.25">
      <c r="T2959"/>
    </row>
    <row r="2960" spans="20:20" x14ac:dyDescent="0.25">
      <c r="T2960"/>
    </row>
    <row r="2961" spans="20:20" x14ac:dyDescent="0.25">
      <c r="T2961"/>
    </row>
    <row r="2962" spans="20:20" x14ac:dyDescent="0.25">
      <c r="T2962"/>
    </row>
    <row r="2963" spans="20:20" x14ac:dyDescent="0.25">
      <c r="T2963"/>
    </row>
    <row r="2964" spans="20:20" x14ac:dyDescent="0.25">
      <c r="T2964"/>
    </row>
    <row r="2965" spans="20:20" x14ac:dyDescent="0.25">
      <c r="T2965"/>
    </row>
    <row r="2966" spans="20:20" x14ac:dyDescent="0.25">
      <c r="T2966"/>
    </row>
    <row r="2967" spans="20:20" x14ac:dyDescent="0.25">
      <c r="T2967"/>
    </row>
    <row r="2968" spans="20:20" x14ac:dyDescent="0.25">
      <c r="T2968"/>
    </row>
    <row r="2969" spans="20:20" x14ac:dyDescent="0.25">
      <c r="T2969"/>
    </row>
    <row r="2970" spans="20:20" x14ac:dyDescent="0.25">
      <c r="T2970"/>
    </row>
    <row r="2971" spans="20:20" x14ac:dyDescent="0.25">
      <c r="T2971"/>
    </row>
    <row r="2972" spans="20:20" x14ac:dyDescent="0.25">
      <c r="T2972"/>
    </row>
    <row r="2973" spans="20:20" x14ac:dyDescent="0.25">
      <c r="T2973"/>
    </row>
    <row r="2974" spans="20:20" x14ac:dyDescent="0.25">
      <c r="T2974"/>
    </row>
    <row r="2975" spans="20:20" x14ac:dyDescent="0.25">
      <c r="T2975"/>
    </row>
    <row r="2976" spans="20:20" x14ac:dyDescent="0.25">
      <c r="T2976"/>
    </row>
    <row r="2977" spans="20:20" x14ac:dyDescent="0.25">
      <c r="T2977"/>
    </row>
    <row r="2978" spans="20:20" x14ac:dyDescent="0.25">
      <c r="T2978"/>
    </row>
    <row r="2979" spans="20:20" x14ac:dyDescent="0.25">
      <c r="T2979"/>
    </row>
    <row r="2980" spans="20:20" x14ac:dyDescent="0.25">
      <c r="T2980"/>
    </row>
    <row r="2981" spans="20:20" x14ac:dyDescent="0.25">
      <c r="T2981"/>
    </row>
    <row r="2982" spans="20:20" x14ac:dyDescent="0.25">
      <c r="T2982"/>
    </row>
    <row r="2983" spans="20:20" x14ac:dyDescent="0.25">
      <c r="T2983"/>
    </row>
    <row r="2984" spans="20:20" x14ac:dyDescent="0.25">
      <c r="T2984"/>
    </row>
    <row r="2985" spans="20:20" x14ac:dyDescent="0.25">
      <c r="T2985"/>
    </row>
    <row r="2986" spans="20:20" x14ac:dyDescent="0.25">
      <c r="T2986"/>
    </row>
    <row r="2987" spans="20:20" x14ac:dyDescent="0.25">
      <c r="T2987"/>
    </row>
    <row r="2988" spans="20:20" x14ac:dyDescent="0.25">
      <c r="T2988"/>
    </row>
    <row r="2989" spans="20:20" x14ac:dyDescent="0.25">
      <c r="T2989"/>
    </row>
    <row r="2990" spans="20:20" x14ac:dyDescent="0.25">
      <c r="T2990"/>
    </row>
    <row r="2991" spans="20:20" x14ac:dyDescent="0.25">
      <c r="T2991"/>
    </row>
    <row r="2992" spans="20:20" x14ac:dyDescent="0.25">
      <c r="T2992"/>
    </row>
    <row r="2993" spans="20:20" x14ac:dyDescent="0.25">
      <c r="T2993"/>
    </row>
    <row r="2994" spans="20:20" x14ac:dyDescent="0.25">
      <c r="T2994"/>
    </row>
    <row r="2995" spans="20:20" x14ac:dyDescent="0.25">
      <c r="T2995"/>
    </row>
    <row r="2996" spans="20:20" x14ac:dyDescent="0.25">
      <c r="T2996"/>
    </row>
    <row r="2997" spans="20:20" x14ac:dyDescent="0.25">
      <c r="T2997"/>
    </row>
    <row r="2998" spans="20:20" x14ac:dyDescent="0.25">
      <c r="T2998"/>
    </row>
    <row r="2999" spans="20:20" x14ac:dyDescent="0.25">
      <c r="T2999"/>
    </row>
    <row r="3000" spans="20:20" x14ac:dyDescent="0.25">
      <c r="T3000"/>
    </row>
    <row r="3001" spans="20:20" x14ac:dyDescent="0.25">
      <c r="T3001"/>
    </row>
    <row r="3002" spans="20:20" x14ac:dyDescent="0.25">
      <c r="T3002"/>
    </row>
    <row r="3003" spans="20:20" x14ac:dyDescent="0.25">
      <c r="T3003"/>
    </row>
    <row r="3004" spans="20:20" x14ac:dyDescent="0.25">
      <c r="T3004"/>
    </row>
    <row r="3005" spans="20:20" x14ac:dyDescent="0.25">
      <c r="T3005"/>
    </row>
    <row r="3006" spans="20:20" x14ac:dyDescent="0.25">
      <c r="T3006"/>
    </row>
    <row r="3007" spans="20:20" x14ac:dyDescent="0.25">
      <c r="T3007"/>
    </row>
    <row r="3008" spans="20:20" x14ac:dyDescent="0.25">
      <c r="T3008"/>
    </row>
    <row r="3009" spans="20:20" x14ac:dyDescent="0.25">
      <c r="T3009"/>
    </row>
    <row r="3010" spans="20:20" x14ac:dyDescent="0.25">
      <c r="T3010"/>
    </row>
    <row r="3011" spans="20:20" x14ac:dyDescent="0.25">
      <c r="T3011"/>
    </row>
    <row r="3012" spans="20:20" x14ac:dyDescent="0.25">
      <c r="T3012"/>
    </row>
    <row r="3013" spans="20:20" x14ac:dyDescent="0.25">
      <c r="T3013"/>
    </row>
    <row r="3014" spans="20:20" x14ac:dyDescent="0.25">
      <c r="T3014"/>
    </row>
    <row r="3015" spans="20:20" x14ac:dyDescent="0.25">
      <c r="T3015"/>
    </row>
    <row r="3016" spans="20:20" x14ac:dyDescent="0.25">
      <c r="T3016"/>
    </row>
    <row r="3017" spans="20:20" x14ac:dyDescent="0.25">
      <c r="T3017"/>
    </row>
    <row r="3018" spans="20:20" x14ac:dyDescent="0.25">
      <c r="T3018"/>
    </row>
    <row r="3019" spans="20:20" x14ac:dyDescent="0.25">
      <c r="T3019"/>
    </row>
    <row r="3020" spans="20:20" x14ac:dyDescent="0.25">
      <c r="T3020"/>
    </row>
    <row r="3021" spans="20:20" x14ac:dyDescent="0.25">
      <c r="T3021"/>
    </row>
    <row r="3022" spans="20:20" x14ac:dyDescent="0.25">
      <c r="T3022"/>
    </row>
    <row r="3023" spans="20:20" x14ac:dyDescent="0.25">
      <c r="T3023"/>
    </row>
    <row r="3024" spans="20:20" x14ac:dyDescent="0.25">
      <c r="T3024"/>
    </row>
    <row r="3025" spans="20:20" x14ac:dyDescent="0.25">
      <c r="T3025"/>
    </row>
    <row r="3026" spans="20:20" x14ac:dyDescent="0.25">
      <c r="T3026"/>
    </row>
    <row r="3027" spans="20:20" x14ac:dyDescent="0.25">
      <c r="T3027"/>
    </row>
    <row r="3028" spans="20:20" x14ac:dyDescent="0.25">
      <c r="T3028"/>
    </row>
    <row r="3029" spans="20:20" x14ac:dyDescent="0.25">
      <c r="T3029"/>
    </row>
    <row r="3030" spans="20:20" x14ac:dyDescent="0.25">
      <c r="T3030"/>
    </row>
    <row r="3031" spans="20:20" x14ac:dyDescent="0.25">
      <c r="T3031"/>
    </row>
    <row r="3032" spans="20:20" x14ac:dyDescent="0.25">
      <c r="T3032"/>
    </row>
    <row r="3033" spans="20:20" x14ac:dyDescent="0.25">
      <c r="T3033"/>
    </row>
    <row r="3034" spans="20:20" x14ac:dyDescent="0.25">
      <c r="T3034"/>
    </row>
    <row r="3035" spans="20:20" x14ac:dyDescent="0.25">
      <c r="T3035"/>
    </row>
    <row r="3036" spans="20:20" x14ac:dyDescent="0.25">
      <c r="T3036"/>
    </row>
    <row r="3037" spans="20:20" x14ac:dyDescent="0.25">
      <c r="T3037"/>
    </row>
    <row r="3038" spans="20:20" x14ac:dyDescent="0.25">
      <c r="T3038"/>
    </row>
    <row r="3039" spans="20:20" x14ac:dyDescent="0.25">
      <c r="T3039"/>
    </row>
    <row r="3040" spans="20:20" x14ac:dyDescent="0.25">
      <c r="T3040"/>
    </row>
    <row r="3041" spans="20:20" x14ac:dyDescent="0.25">
      <c r="T3041"/>
    </row>
    <row r="3042" spans="20:20" x14ac:dyDescent="0.25">
      <c r="T3042"/>
    </row>
    <row r="3043" spans="20:20" x14ac:dyDescent="0.25">
      <c r="T3043"/>
    </row>
    <row r="3044" spans="20:20" x14ac:dyDescent="0.25">
      <c r="T3044"/>
    </row>
    <row r="3045" spans="20:20" x14ac:dyDescent="0.25">
      <c r="T3045"/>
    </row>
    <row r="3046" spans="20:20" x14ac:dyDescent="0.25">
      <c r="T3046"/>
    </row>
    <row r="3047" spans="20:20" x14ac:dyDescent="0.25">
      <c r="T3047"/>
    </row>
    <row r="3048" spans="20:20" x14ac:dyDescent="0.25">
      <c r="T3048"/>
    </row>
    <row r="3049" spans="20:20" x14ac:dyDescent="0.25">
      <c r="T3049"/>
    </row>
    <row r="3050" spans="20:20" x14ac:dyDescent="0.25">
      <c r="T3050"/>
    </row>
    <row r="3051" spans="20:20" x14ac:dyDescent="0.25">
      <c r="T3051"/>
    </row>
    <row r="3052" spans="20:20" x14ac:dyDescent="0.25">
      <c r="T3052"/>
    </row>
    <row r="3053" spans="20:20" x14ac:dyDescent="0.25">
      <c r="T3053"/>
    </row>
    <row r="3054" spans="20:20" x14ac:dyDescent="0.25">
      <c r="T3054"/>
    </row>
    <row r="3055" spans="20:20" x14ac:dyDescent="0.25">
      <c r="T3055"/>
    </row>
    <row r="3056" spans="20:20" x14ac:dyDescent="0.25">
      <c r="T3056"/>
    </row>
    <row r="3057" spans="20:20" x14ac:dyDescent="0.25">
      <c r="T3057"/>
    </row>
    <row r="3058" spans="20:20" x14ac:dyDescent="0.25">
      <c r="T3058"/>
    </row>
    <row r="3059" spans="20:20" x14ac:dyDescent="0.25">
      <c r="T3059"/>
    </row>
    <row r="3060" spans="20:20" x14ac:dyDescent="0.25">
      <c r="T3060"/>
    </row>
    <row r="3061" spans="20:20" x14ac:dyDescent="0.25">
      <c r="T3061"/>
    </row>
    <row r="3062" spans="20:20" x14ac:dyDescent="0.25">
      <c r="T3062"/>
    </row>
    <row r="3063" spans="20:20" x14ac:dyDescent="0.25">
      <c r="T3063"/>
    </row>
    <row r="3064" spans="20:20" x14ac:dyDescent="0.25">
      <c r="T3064"/>
    </row>
    <row r="3065" spans="20:20" x14ac:dyDescent="0.25">
      <c r="T3065"/>
    </row>
    <row r="3066" spans="20:20" x14ac:dyDescent="0.25">
      <c r="T3066"/>
    </row>
    <row r="3067" spans="20:20" x14ac:dyDescent="0.25">
      <c r="T3067"/>
    </row>
    <row r="3068" spans="20:20" x14ac:dyDescent="0.25">
      <c r="T3068"/>
    </row>
    <row r="3069" spans="20:20" x14ac:dyDescent="0.25">
      <c r="T3069"/>
    </row>
    <row r="3070" spans="20:20" x14ac:dyDescent="0.25">
      <c r="T3070"/>
    </row>
    <row r="3071" spans="20:20" x14ac:dyDescent="0.25">
      <c r="T3071"/>
    </row>
    <row r="3072" spans="20:20" x14ac:dyDescent="0.25">
      <c r="T3072"/>
    </row>
    <row r="3073" spans="20:20" x14ac:dyDescent="0.25">
      <c r="T3073"/>
    </row>
    <row r="3074" spans="20:20" x14ac:dyDescent="0.25">
      <c r="T3074"/>
    </row>
    <row r="3075" spans="20:20" x14ac:dyDescent="0.25">
      <c r="T3075"/>
    </row>
    <row r="3076" spans="20:20" x14ac:dyDescent="0.25">
      <c r="T3076"/>
    </row>
    <row r="3077" spans="20:20" x14ac:dyDescent="0.25">
      <c r="T3077"/>
    </row>
    <row r="3078" spans="20:20" x14ac:dyDescent="0.25">
      <c r="T3078"/>
    </row>
    <row r="3079" spans="20:20" x14ac:dyDescent="0.25">
      <c r="T3079"/>
    </row>
    <row r="3080" spans="20:20" x14ac:dyDescent="0.25">
      <c r="T3080"/>
    </row>
    <row r="3081" spans="20:20" x14ac:dyDescent="0.25">
      <c r="T3081"/>
    </row>
    <row r="3082" spans="20:20" x14ac:dyDescent="0.25">
      <c r="T3082"/>
    </row>
    <row r="3083" spans="20:20" x14ac:dyDescent="0.25">
      <c r="T3083"/>
    </row>
    <row r="3084" spans="20:20" x14ac:dyDescent="0.25">
      <c r="T3084"/>
    </row>
    <row r="3085" spans="20:20" x14ac:dyDescent="0.25">
      <c r="T3085"/>
    </row>
    <row r="3086" spans="20:20" x14ac:dyDescent="0.25">
      <c r="T3086"/>
    </row>
    <row r="3087" spans="20:20" x14ac:dyDescent="0.25">
      <c r="T3087"/>
    </row>
    <row r="3088" spans="20:20" x14ac:dyDescent="0.25">
      <c r="T3088"/>
    </row>
    <row r="3089" spans="20:20" x14ac:dyDescent="0.25">
      <c r="T3089"/>
    </row>
    <row r="3090" spans="20:20" x14ac:dyDescent="0.25">
      <c r="T3090"/>
    </row>
    <row r="3091" spans="20:20" x14ac:dyDescent="0.25">
      <c r="T3091"/>
    </row>
    <row r="3092" spans="20:20" x14ac:dyDescent="0.25">
      <c r="T3092"/>
    </row>
    <row r="3093" spans="20:20" x14ac:dyDescent="0.25">
      <c r="T3093"/>
    </row>
    <row r="3094" spans="20:20" x14ac:dyDescent="0.25">
      <c r="T3094"/>
    </row>
    <row r="3095" spans="20:20" x14ac:dyDescent="0.25">
      <c r="T3095"/>
    </row>
    <row r="3096" spans="20:20" x14ac:dyDescent="0.25">
      <c r="T3096"/>
    </row>
    <row r="3097" spans="20:20" x14ac:dyDescent="0.25">
      <c r="T3097"/>
    </row>
    <row r="3098" spans="20:20" x14ac:dyDescent="0.25">
      <c r="T3098"/>
    </row>
    <row r="3099" spans="20:20" x14ac:dyDescent="0.25">
      <c r="T3099"/>
    </row>
    <row r="3100" spans="20:20" x14ac:dyDescent="0.25">
      <c r="T3100"/>
    </row>
    <row r="3101" spans="20:20" x14ac:dyDescent="0.25">
      <c r="T3101"/>
    </row>
    <row r="3102" spans="20:20" x14ac:dyDescent="0.25">
      <c r="T3102"/>
    </row>
    <row r="3103" spans="20:20" x14ac:dyDescent="0.25">
      <c r="T3103"/>
    </row>
    <row r="3104" spans="20:20" x14ac:dyDescent="0.25">
      <c r="T3104"/>
    </row>
    <row r="3105" spans="20:20" x14ac:dyDescent="0.25">
      <c r="T3105"/>
    </row>
    <row r="3106" spans="20:20" x14ac:dyDescent="0.25">
      <c r="T3106"/>
    </row>
    <row r="3107" spans="20:20" x14ac:dyDescent="0.25">
      <c r="T3107"/>
    </row>
    <row r="3108" spans="20:20" x14ac:dyDescent="0.25">
      <c r="T3108"/>
    </row>
    <row r="3109" spans="20:20" x14ac:dyDescent="0.25">
      <c r="T3109"/>
    </row>
    <row r="3110" spans="20:20" x14ac:dyDescent="0.25">
      <c r="T3110"/>
    </row>
    <row r="3111" spans="20:20" x14ac:dyDescent="0.25">
      <c r="T3111"/>
    </row>
    <row r="3112" spans="20:20" x14ac:dyDescent="0.25">
      <c r="T3112"/>
    </row>
    <row r="3113" spans="20:20" x14ac:dyDescent="0.25">
      <c r="T3113"/>
    </row>
    <row r="3114" spans="20:20" x14ac:dyDescent="0.25">
      <c r="T3114"/>
    </row>
    <row r="3115" spans="20:20" x14ac:dyDescent="0.25">
      <c r="T3115"/>
    </row>
    <row r="3116" spans="20:20" x14ac:dyDescent="0.25">
      <c r="T3116"/>
    </row>
    <row r="3117" spans="20:20" x14ac:dyDescent="0.25">
      <c r="T3117"/>
    </row>
    <row r="3118" spans="20:20" x14ac:dyDescent="0.25">
      <c r="T3118"/>
    </row>
    <row r="3119" spans="20:20" x14ac:dyDescent="0.25">
      <c r="T3119"/>
    </row>
    <row r="3120" spans="20:20" x14ac:dyDescent="0.25">
      <c r="T3120"/>
    </row>
    <row r="3121" spans="20:20" x14ac:dyDescent="0.25">
      <c r="T3121"/>
    </row>
    <row r="3122" spans="20:20" x14ac:dyDescent="0.25">
      <c r="T3122"/>
    </row>
    <row r="3123" spans="20:20" x14ac:dyDescent="0.25">
      <c r="T3123"/>
    </row>
    <row r="3124" spans="20:20" x14ac:dyDescent="0.25">
      <c r="T3124"/>
    </row>
    <row r="3125" spans="20:20" x14ac:dyDescent="0.25">
      <c r="T3125"/>
    </row>
    <row r="3126" spans="20:20" x14ac:dyDescent="0.25">
      <c r="T3126"/>
    </row>
    <row r="3127" spans="20:20" x14ac:dyDescent="0.25">
      <c r="T3127"/>
    </row>
    <row r="3128" spans="20:20" x14ac:dyDescent="0.25">
      <c r="T3128"/>
    </row>
    <row r="3129" spans="20:20" x14ac:dyDescent="0.25">
      <c r="T3129"/>
    </row>
    <row r="3130" spans="20:20" x14ac:dyDescent="0.25">
      <c r="T3130"/>
    </row>
    <row r="3131" spans="20:20" x14ac:dyDescent="0.25">
      <c r="T3131"/>
    </row>
    <row r="3132" spans="20:20" x14ac:dyDescent="0.25">
      <c r="T3132"/>
    </row>
    <row r="3133" spans="20:20" x14ac:dyDescent="0.25">
      <c r="T3133"/>
    </row>
    <row r="3134" spans="20:20" x14ac:dyDescent="0.25">
      <c r="T3134"/>
    </row>
    <row r="3135" spans="20:20" x14ac:dyDescent="0.25">
      <c r="T3135"/>
    </row>
    <row r="3136" spans="20:20" x14ac:dyDescent="0.25">
      <c r="T3136"/>
    </row>
    <row r="3137" spans="20:20" x14ac:dyDescent="0.25">
      <c r="T3137"/>
    </row>
    <row r="3138" spans="20:20" x14ac:dyDescent="0.25">
      <c r="T3138"/>
    </row>
    <row r="3139" spans="20:20" x14ac:dyDescent="0.25">
      <c r="T3139"/>
    </row>
    <row r="3140" spans="20:20" x14ac:dyDescent="0.25">
      <c r="T3140"/>
    </row>
    <row r="3141" spans="20:20" x14ac:dyDescent="0.25">
      <c r="T3141"/>
    </row>
    <row r="3142" spans="20:20" x14ac:dyDescent="0.25">
      <c r="T3142"/>
    </row>
    <row r="3143" spans="20:20" x14ac:dyDescent="0.25">
      <c r="T3143"/>
    </row>
    <row r="3144" spans="20:20" x14ac:dyDescent="0.25">
      <c r="T3144"/>
    </row>
    <row r="3145" spans="20:20" x14ac:dyDescent="0.25">
      <c r="T3145"/>
    </row>
    <row r="3146" spans="20:20" x14ac:dyDescent="0.25">
      <c r="T3146"/>
    </row>
    <row r="3147" spans="20:20" x14ac:dyDescent="0.25">
      <c r="T3147"/>
    </row>
    <row r="3148" spans="20:20" x14ac:dyDescent="0.25">
      <c r="T3148"/>
    </row>
    <row r="3149" spans="20:20" x14ac:dyDescent="0.25">
      <c r="T3149"/>
    </row>
    <row r="3150" spans="20:20" x14ac:dyDescent="0.25">
      <c r="T3150"/>
    </row>
    <row r="3151" spans="20:20" x14ac:dyDescent="0.25">
      <c r="T3151"/>
    </row>
    <row r="3152" spans="20:20" x14ac:dyDescent="0.25">
      <c r="T3152"/>
    </row>
    <row r="3153" spans="20:20" x14ac:dyDescent="0.25">
      <c r="T3153"/>
    </row>
    <row r="3154" spans="20:20" x14ac:dyDescent="0.25">
      <c r="T3154"/>
    </row>
    <row r="3155" spans="20:20" x14ac:dyDescent="0.25">
      <c r="T3155"/>
    </row>
    <row r="3156" spans="20:20" x14ac:dyDescent="0.25">
      <c r="T3156"/>
    </row>
    <row r="3157" spans="20:20" x14ac:dyDescent="0.25">
      <c r="T3157"/>
    </row>
    <row r="3158" spans="20:20" x14ac:dyDescent="0.25">
      <c r="T3158"/>
    </row>
    <row r="3159" spans="20:20" x14ac:dyDescent="0.25">
      <c r="T3159"/>
    </row>
    <row r="3160" spans="20:20" x14ac:dyDescent="0.25">
      <c r="T3160"/>
    </row>
    <row r="3161" spans="20:20" x14ac:dyDescent="0.25">
      <c r="T3161"/>
    </row>
    <row r="3162" spans="20:20" x14ac:dyDescent="0.25">
      <c r="T3162"/>
    </row>
    <row r="3163" spans="20:20" x14ac:dyDescent="0.25">
      <c r="T3163"/>
    </row>
    <row r="3164" spans="20:20" x14ac:dyDescent="0.25">
      <c r="T3164"/>
    </row>
    <row r="3165" spans="20:20" x14ac:dyDescent="0.25">
      <c r="T3165"/>
    </row>
    <row r="3166" spans="20:20" x14ac:dyDescent="0.25">
      <c r="T3166"/>
    </row>
    <row r="3167" spans="20:20" x14ac:dyDescent="0.25">
      <c r="T3167"/>
    </row>
    <row r="3168" spans="20:20" x14ac:dyDescent="0.25">
      <c r="T3168"/>
    </row>
    <row r="3169" spans="20:20" x14ac:dyDescent="0.25">
      <c r="T3169"/>
    </row>
    <row r="3170" spans="20:20" x14ac:dyDescent="0.25">
      <c r="T3170"/>
    </row>
    <row r="3171" spans="20:20" x14ac:dyDescent="0.25">
      <c r="T3171"/>
    </row>
    <row r="3172" spans="20:20" x14ac:dyDescent="0.25">
      <c r="T3172"/>
    </row>
    <row r="3173" spans="20:20" x14ac:dyDescent="0.25">
      <c r="T3173"/>
    </row>
    <row r="3174" spans="20:20" x14ac:dyDescent="0.25">
      <c r="T3174"/>
    </row>
    <row r="3175" spans="20:20" x14ac:dyDescent="0.25">
      <c r="T3175"/>
    </row>
    <row r="3176" spans="20:20" x14ac:dyDescent="0.25">
      <c r="T3176"/>
    </row>
    <row r="3177" spans="20:20" x14ac:dyDescent="0.25">
      <c r="T3177"/>
    </row>
    <row r="3178" spans="20:20" x14ac:dyDescent="0.25">
      <c r="T3178"/>
    </row>
    <row r="3179" spans="20:20" x14ac:dyDescent="0.25">
      <c r="T3179"/>
    </row>
    <row r="3180" spans="20:20" x14ac:dyDescent="0.25">
      <c r="T3180"/>
    </row>
    <row r="3181" spans="20:20" x14ac:dyDescent="0.25">
      <c r="T3181"/>
    </row>
    <row r="3182" spans="20:20" x14ac:dyDescent="0.25">
      <c r="T3182"/>
    </row>
    <row r="3183" spans="20:20" x14ac:dyDescent="0.25">
      <c r="T3183"/>
    </row>
    <row r="3184" spans="20:20" x14ac:dyDescent="0.25">
      <c r="T3184"/>
    </row>
    <row r="3185" spans="20:20" x14ac:dyDescent="0.25">
      <c r="T3185"/>
    </row>
    <row r="3186" spans="20:20" x14ac:dyDescent="0.25">
      <c r="T3186"/>
    </row>
    <row r="3187" spans="20:20" x14ac:dyDescent="0.25">
      <c r="T3187"/>
    </row>
    <row r="3188" spans="20:20" x14ac:dyDescent="0.25">
      <c r="T3188"/>
    </row>
    <row r="3189" spans="20:20" x14ac:dyDescent="0.25">
      <c r="T3189"/>
    </row>
    <row r="3190" spans="20:20" x14ac:dyDescent="0.25">
      <c r="T3190"/>
    </row>
    <row r="3191" spans="20:20" x14ac:dyDescent="0.25">
      <c r="T3191"/>
    </row>
    <row r="3192" spans="20:20" x14ac:dyDescent="0.25">
      <c r="T3192"/>
    </row>
    <row r="3193" spans="20:20" x14ac:dyDescent="0.25">
      <c r="T3193"/>
    </row>
    <row r="3194" spans="20:20" x14ac:dyDescent="0.25">
      <c r="T3194"/>
    </row>
    <row r="3195" spans="20:20" x14ac:dyDescent="0.25">
      <c r="T3195"/>
    </row>
    <row r="3196" spans="20:20" x14ac:dyDescent="0.25">
      <c r="T3196"/>
    </row>
    <row r="3197" spans="20:20" x14ac:dyDescent="0.25">
      <c r="T3197"/>
    </row>
    <row r="3198" spans="20:20" x14ac:dyDescent="0.25">
      <c r="T3198"/>
    </row>
    <row r="3199" spans="20:20" x14ac:dyDescent="0.25">
      <c r="T3199"/>
    </row>
    <row r="3200" spans="20:20" x14ac:dyDescent="0.25">
      <c r="T3200"/>
    </row>
    <row r="3201" spans="20:20" x14ac:dyDescent="0.25">
      <c r="T3201"/>
    </row>
    <row r="3202" spans="20:20" x14ac:dyDescent="0.25">
      <c r="T3202"/>
    </row>
    <row r="3203" spans="20:20" x14ac:dyDescent="0.25">
      <c r="T3203"/>
    </row>
    <row r="3204" spans="20:20" x14ac:dyDescent="0.25">
      <c r="T3204"/>
    </row>
    <row r="3205" spans="20:20" x14ac:dyDescent="0.25">
      <c r="T3205"/>
    </row>
    <row r="3206" spans="20:20" x14ac:dyDescent="0.25">
      <c r="T3206"/>
    </row>
    <row r="3207" spans="20:20" x14ac:dyDescent="0.25">
      <c r="T3207"/>
    </row>
    <row r="3208" spans="20:20" x14ac:dyDescent="0.25">
      <c r="T3208"/>
    </row>
    <row r="3209" spans="20:20" x14ac:dyDescent="0.25">
      <c r="T3209"/>
    </row>
    <row r="3210" spans="20:20" x14ac:dyDescent="0.25">
      <c r="T3210"/>
    </row>
    <row r="3211" spans="20:20" x14ac:dyDescent="0.25">
      <c r="T3211"/>
    </row>
    <row r="3212" spans="20:20" x14ac:dyDescent="0.25">
      <c r="T3212"/>
    </row>
    <row r="3213" spans="20:20" x14ac:dyDescent="0.25">
      <c r="T3213"/>
    </row>
    <row r="3214" spans="20:20" x14ac:dyDescent="0.25">
      <c r="T3214"/>
    </row>
    <row r="3215" spans="20:20" x14ac:dyDescent="0.25">
      <c r="T3215"/>
    </row>
    <row r="3216" spans="20:20" x14ac:dyDescent="0.25">
      <c r="T3216"/>
    </row>
    <row r="3217" spans="20:20" x14ac:dyDescent="0.25">
      <c r="T3217"/>
    </row>
    <row r="3218" spans="20:20" x14ac:dyDescent="0.25">
      <c r="T3218"/>
    </row>
    <row r="3219" spans="20:20" x14ac:dyDescent="0.25">
      <c r="T3219"/>
    </row>
    <row r="3220" spans="20:20" x14ac:dyDescent="0.25">
      <c r="T3220"/>
    </row>
    <row r="3221" spans="20:20" x14ac:dyDescent="0.25">
      <c r="T3221"/>
    </row>
    <row r="3222" spans="20:20" x14ac:dyDescent="0.25">
      <c r="T3222"/>
    </row>
    <row r="3223" spans="20:20" x14ac:dyDescent="0.25">
      <c r="T3223"/>
    </row>
    <row r="3224" spans="20:20" x14ac:dyDescent="0.25">
      <c r="T3224"/>
    </row>
    <row r="3225" spans="20:20" x14ac:dyDescent="0.25">
      <c r="T3225"/>
    </row>
    <row r="3226" spans="20:20" x14ac:dyDescent="0.25">
      <c r="T3226"/>
    </row>
    <row r="3227" spans="20:20" x14ac:dyDescent="0.25">
      <c r="T3227"/>
    </row>
    <row r="3228" spans="20:20" x14ac:dyDescent="0.25">
      <c r="T3228"/>
    </row>
    <row r="3229" spans="20:20" x14ac:dyDescent="0.25">
      <c r="T3229"/>
    </row>
    <row r="3230" spans="20:20" x14ac:dyDescent="0.25">
      <c r="T3230"/>
    </row>
    <row r="3231" spans="20:20" x14ac:dyDescent="0.25">
      <c r="T3231"/>
    </row>
    <row r="3232" spans="20:20" x14ac:dyDescent="0.25">
      <c r="T3232"/>
    </row>
    <row r="3233" spans="20:20" x14ac:dyDescent="0.25">
      <c r="T3233"/>
    </row>
    <row r="3234" spans="20:20" x14ac:dyDescent="0.25">
      <c r="T3234"/>
    </row>
    <row r="3235" spans="20:20" x14ac:dyDescent="0.25">
      <c r="T3235"/>
    </row>
    <row r="3236" spans="20:20" x14ac:dyDescent="0.25">
      <c r="T3236"/>
    </row>
    <row r="3237" spans="20:20" x14ac:dyDescent="0.25">
      <c r="T3237"/>
    </row>
    <row r="3238" spans="20:20" x14ac:dyDescent="0.25">
      <c r="T3238"/>
    </row>
    <row r="3239" spans="20:20" x14ac:dyDescent="0.25">
      <c r="T3239"/>
    </row>
    <row r="3240" spans="20:20" x14ac:dyDescent="0.25">
      <c r="T3240"/>
    </row>
    <row r="3241" spans="20:20" x14ac:dyDescent="0.25">
      <c r="T3241"/>
    </row>
    <row r="3242" spans="20:20" x14ac:dyDescent="0.25">
      <c r="T3242"/>
    </row>
    <row r="3243" spans="20:20" x14ac:dyDescent="0.25">
      <c r="T3243"/>
    </row>
    <row r="3244" spans="20:20" x14ac:dyDescent="0.25">
      <c r="T3244"/>
    </row>
    <row r="3245" spans="20:20" x14ac:dyDescent="0.25">
      <c r="T3245"/>
    </row>
    <row r="3246" spans="20:20" x14ac:dyDescent="0.25">
      <c r="T3246"/>
    </row>
    <row r="3247" spans="20:20" x14ac:dyDescent="0.25">
      <c r="T3247"/>
    </row>
    <row r="3248" spans="20:20" x14ac:dyDescent="0.25">
      <c r="T3248"/>
    </row>
    <row r="3249" spans="20:20" x14ac:dyDescent="0.25">
      <c r="T3249"/>
    </row>
    <row r="3250" spans="20:20" x14ac:dyDescent="0.25">
      <c r="T3250"/>
    </row>
    <row r="3251" spans="20:20" x14ac:dyDescent="0.25">
      <c r="T3251"/>
    </row>
    <row r="3252" spans="20:20" x14ac:dyDescent="0.25">
      <c r="T3252"/>
    </row>
    <row r="3253" spans="20:20" x14ac:dyDescent="0.25">
      <c r="T3253"/>
    </row>
    <row r="3254" spans="20:20" x14ac:dyDescent="0.25">
      <c r="T3254"/>
    </row>
    <row r="3255" spans="20:20" x14ac:dyDescent="0.25">
      <c r="T3255"/>
    </row>
    <row r="3256" spans="20:20" x14ac:dyDescent="0.25">
      <c r="T3256"/>
    </row>
    <row r="3257" spans="20:20" x14ac:dyDescent="0.25">
      <c r="T3257"/>
    </row>
    <row r="3258" spans="20:20" x14ac:dyDescent="0.25">
      <c r="T3258"/>
    </row>
    <row r="3259" spans="20:20" x14ac:dyDescent="0.25">
      <c r="T3259"/>
    </row>
    <row r="3260" spans="20:20" x14ac:dyDescent="0.25">
      <c r="T3260"/>
    </row>
    <row r="3261" spans="20:20" x14ac:dyDescent="0.25">
      <c r="T3261"/>
    </row>
    <row r="3262" spans="20:20" x14ac:dyDescent="0.25">
      <c r="T3262"/>
    </row>
    <row r="3263" spans="20:20" x14ac:dyDescent="0.25">
      <c r="T3263"/>
    </row>
    <row r="3264" spans="20:20" x14ac:dyDescent="0.25">
      <c r="T3264"/>
    </row>
    <row r="3265" spans="20:20" x14ac:dyDescent="0.25">
      <c r="T3265"/>
    </row>
    <row r="3266" spans="20:20" x14ac:dyDescent="0.25">
      <c r="T3266"/>
    </row>
    <row r="3267" spans="20:20" x14ac:dyDescent="0.25">
      <c r="T3267"/>
    </row>
    <row r="3268" spans="20:20" x14ac:dyDescent="0.25">
      <c r="T3268"/>
    </row>
    <row r="3269" spans="20:20" x14ac:dyDescent="0.25">
      <c r="T3269"/>
    </row>
    <row r="3270" spans="20:20" x14ac:dyDescent="0.25">
      <c r="T3270"/>
    </row>
    <row r="3271" spans="20:20" x14ac:dyDescent="0.25">
      <c r="T3271"/>
    </row>
    <row r="3272" spans="20:20" x14ac:dyDescent="0.25">
      <c r="T3272"/>
    </row>
    <row r="3273" spans="20:20" x14ac:dyDescent="0.25">
      <c r="T3273"/>
    </row>
    <row r="3274" spans="20:20" x14ac:dyDescent="0.25">
      <c r="T3274"/>
    </row>
    <row r="3275" spans="20:20" x14ac:dyDescent="0.25">
      <c r="T3275"/>
    </row>
    <row r="3276" spans="20:20" x14ac:dyDescent="0.25">
      <c r="T3276"/>
    </row>
    <row r="3277" spans="20:20" x14ac:dyDescent="0.25">
      <c r="T3277"/>
    </row>
    <row r="3278" spans="20:20" x14ac:dyDescent="0.25">
      <c r="T3278"/>
    </row>
    <row r="3279" spans="20:20" x14ac:dyDescent="0.25">
      <c r="T3279"/>
    </row>
    <row r="3280" spans="20:20" x14ac:dyDescent="0.25">
      <c r="T3280"/>
    </row>
    <row r="3281" spans="20:20" x14ac:dyDescent="0.25">
      <c r="T3281"/>
    </row>
    <row r="3282" spans="20:20" x14ac:dyDescent="0.25">
      <c r="T3282"/>
    </row>
    <row r="3283" spans="20:20" x14ac:dyDescent="0.25">
      <c r="T3283"/>
    </row>
    <row r="3284" spans="20:20" x14ac:dyDescent="0.25">
      <c r="T3284"/>
    </row>
    <row r="3285" spans="20:20" x14ac:dyDescent="0.25">
      <c r="T3285"/>
    </row>
    <row r="3286" spans="20:20" x14ac:dyDescent="0.25">
      <c r="T3286"/>
    </row>
    <row r="3287" spans="20:20" x14ac:dyDescent="0.25">
      <c r="T3287"/>
    </row>
    <row r="3288" spans="20:20" x14ac:dyDescent="0.25">
      <c r="T3288"/>
    </row>
    <row r="3289" spans="20:20" x14ac:dyDescent="0.25">
      <c r="T3289"/>
    </row>
    <row r="3290" spans="20:20" x14ac:dyDescent="0.25">
      <c r="T3290"/>
    </row>
    <row r="3291" spans="20:20" x14ac:dyDescent="0.25">
      <c r="T3291"/>
    </row>
    <row r="3292" spans="20:20" x14ac:dyDescent="0.25">
      <c r="T3292"/>
    </row>
    <row r="3293" spans="20:20" x14ac:dyDescent="0.25">
      <c r="T3293"/>
    </row>
    <row r="3294" spans="20:20" x14ac:dyDescent="0.25">
      <c r="T3294"/>
    </row>
    <row r="3295" spans="20:20" x14ac:dyDescent="0.25">
      <c r="T3295"/>
    </row>
    <row r="3296" spans="20:20" x14ac:dyDescent="0.25">
      <c r="T3296"/>
    </row>
    <row r="3297" spans="20:20" x14ac:dyDescent="0.25">
      <c r="T3297"/>
    </row>
    <row r="3298" spans="20:20" x14ac:dyDescent="0.25">
      <c r="T3298"/>
    </row>
    <row r="3299" spans="20:20" x14ac:dyDescent="0.25">
      <c r="T3299"/>
    </row>
    <row r="3300" spans="20:20" x14ac:dyDescent="0.25">
      <c r="T3300"/>
    </row>
    <row r="3301" spans="20:20" x14ac:dyDescent="0.25">
      <c r="T3301"/>
    </row>
    <row r="3302" spans="20:20" x14ac:dyDescent="0.25">
      <c r="T3302"/>
    </row>
    <row r="3303" spans="20:20" x14ac:dyDescent="0.25">
      <c r="T3303"/>
    </row>
    <row r="3304" spans="20:20" x14ac:dyDescent="0.25">
      <c r="T3304"/>
    </row>
    <row r="3305" spans="20:20" x14ac:dyDescent="0.25">
      <c r="T3305"/>
    </row>
    <row r="3306" spans="20:20" x14ac:dyDescent="0.25">
      <c r="T3306"/>
    </row>
    <row r="3307" spans="20:20" x14ac:dyDescent="0.25">
      <c r="T3307"/>
    </row>
    <row r="3308" spans="20:20" x14ac:dyDescent="0.25">
      <c r="T3308"/>
    </row>
    <row r="3309" spans="20:20" x14ac:dyDescent="0.25">
      <c r="T3309"/>
    </row>
    <row r="3310" spans="20:20" x14ac:dyDescent="0.25">
      <c r="T3310"/>
    </row>
    <row r="3311" spans="20:20" x14ac:dyDescent="0.25">
      <c r="T3311"/>
    </row>
    <row r="3312" spans="20:20" x14ac:dyDescent="0.25">
      <c r="T3312"/>
    </row>
    <row r="3313" spans="20:20" x14ac:dyDescent="0.25">
      <c r="T3313"/>
    </row>
    <row r="3314" spans="20:20" x14ac:dyDescent="0.25">
      <c r="T3314"/>
    </row>
    <row r="3315" spans="20:20" x14ac:dyDescent="0.25">
      <c r="T3315"/>
    </row>
    <row r="3316" spans="20:20" x14ac:dyDescent="0.25">
      <c r="T3316"/>
    </row>
    <row r="3317" spans="20:20" x14ac:dyDescent="0.25">
      <c r="T3317"/>
    </row>
    <row r="3318" spans="20:20" x14ac:dyDescent="0.25">
      <c r="T3318"/>
    </row>
    <row r="3319" spans="20:20" x14ac:dyDescent="0.25">
      <c r="T3319"/>
    </row>
    <row r="3320" spans="20:20" x14ac:dyDescent="0.25">
      <c r="T3320"/>
    </row>
    <row r="3321" spans="20:20" x14ac:dyDescent="0.25">
      <c r="T3321"/>
    </row>
    <row r="3322" spans="20:20" x14ac:dyDescent="0.25">
      <c r="T3322"/>
    </row>
    <row r="3323" spans="20:20" x14ac:dyDescent="0.25">
      <c r="T3323"/>
    </row>
    <row r="3324" spans="20:20" x14ac:dyDescent="0.25">
      <c r="T3324"/>
    </row>
    <row r="3325" spans="20:20" x14ac:dyDescent="0.25">
      <c r="T3325"/>
    </row>
    <row r="3326" spans="20:20" x14ac:dyDescent="0.25">
      <c r="T3326"/>
    </row>
    <row r="3327" spans="20:20" x14ac:dyDescent="0.25">
      <c r="T3327"/>
    </row>
    <row r="3328" spans="20:20" x14ac:dyDescent="0.25">
      <c r="T3328"/>
    </row>
    <row r="3329" spans="20:20" x14ac:dyDescent="0.25">
      <c r="T3329"/>
    </row>
    <row r="3330" spans="20:20" x14ac:dyDescent="0.25">
      <c r="T3330"/>
    </row>
    <row r="3331" spans="20:20" x14ac:dyDescent="0.25">
      <c r="T3331"/>
    </row>
    <row r="3332" spans="20:20" x14ac:dyDescent="0.25">
      <c r="T3332"/>
    </row>
    <row r="3333" spans="20:20" x14ac:dyDescent="0.25">
      <c r="T3333"/>
    </row>
    <row r="3334" spans="20:20" x14ac:dyDescent="0.25">
      <c r="T3334"/>
    </row>
    <row r="3335" spans="20:20" x14ac:dyDescent="0.25">
      <c r="T3335"/>
    </row>
    <row r="3336" spans="20:20" x14ac:dyDescent="0.25">
      <c r="T3336"/>
    </row>
    <row r="3337" spans="20:20" x14ac:dyDescent="0.25">
      <c r="T3337"/>
    </row>
    <row r="3338" spans="20:20" x14ac:dyDescent="0.25">
      <c r="T3338"/>
    </row>
    <row r="3339" spans="20:20" x14ac:dyDescent="0.25">
      <c r="T3339"/>
    </row>
    <row r="3340" spans="20:20" x14ac:dyDescent="0.25">
      <c r="T3340"/>
    </row>
    <row r="3341" spans="20:20" x14ac:dyDescent="0.25">
      <c r="T3341"/>
    </row>
    <row r="3342" spans="20:20" x14ac:dyDescent="0.25">
      <c r="T3342"/>
    </row>
    <row r="3343" spans="20:20" x14ac:dyDescent="0.25">
      <c r="T3343"/>
    </row>
    <row r="3344" spans="20:20" x14ac:dyDescent="0.25">
      <c r="T3344"/>
    </row>
    <row r="3345" spans="20:20" x14ac:dyDescent="0.25">
      <c r="T3345"/>
    </row>
    <row r="3346" spans="20:20" x14ac:dyDescent="0.25">
      <c r="T3346"/>
    </row>
    <row r="3347" spans="20:20" x14ac:dyDescent="0.25">
      <c r="T3347"/>
    </row>
    <row r="3348" spans="20:20" x14ac:dyDescent="0.25">
      <c r="T3348"/>
    </row>
    <row r="3349" spans="20:20" x14ac:dyDescent="0.25">
      <c r="T3349"/>
    </row>
    <row r="3350" spans="20:20" x14ac:dyDescent="0.25">
      <c r="T3350"/>
    </row>
    <row r="3351" spans="20:20" x14ac:dyDescent="0.25">
      <c r="T3351"/>
    </row>
    <row r="3352" spans="20:20" x14ac:dyDescent="0.25">
      <c r="T3352"/>
    </row>
    <row r="3353" spans="20:20" x14ac:dyDescent="0.25">
      <c r="T3353"/>
    </row>
    <row r="3354" spans="20:20" x14ac:dyDescent="0.25">
      <c r="T3354"/>
    </row>
    <row r="3355" spans="20:20" x14ac:dyDescent="0.25">
      <c r="T3355"/>
    </row>
    <row r="3356" spans="20:20" x14ac:dyDescent="0.25">
      <c r="T3356"/>
    </row>
    <row r="3357" spans="20:20" x14ac:dyDescent="0.25">
      <c r="T3357"/>
    </row>
    <row r="3358" spans="20:20" x14ac:dyDescent="0.25">
      <c r="T3358"/>
    </row>
    <row r="3359" spans="20:20" x14ac:dyDescent="0.25">
      <c r="T3359"/>
    </row>
    <row r="3360" spans="20:20" x14ac:dyDescent="0.25">
      <c r="T3360"/>
    </row>
    <row r="3361" spans="20:20" x14ac:dyDescent="0.25">
      <c r="T3361"/>
    </row>
    <row r="3362" spans="20:20" x14ac:dyDescent="0.25">
      <c r="T3362"/>
    </row>
    <row r="3363" spans="20:20" x14ac:dyDescent="0.25">
      <c r="T3363"/>
    </row>
    <row r="3364" spans="20:20" x14ac:dyDescent="0.25">
      <c r="T3364"/>
    </row>
    <row r="3365" spans="20:20" x14ac:dyDescent="0.25">
      <c r="T3365"/>
    </row>
    <row r="3366" spans="20:20" x14ac:dyDescent="0.25">
      <c r="T3366"/>
    </row>
    <row r="3367" spans="20:20" x14ac:dyDescent="0.25">
      <c r="T3367"/>
    </row>
    <row r="3368" spans="20:20" x14ac:dyDescent="0.25">
      <c r="T3368"/>
    </row>
    <row r="3369" spans="20:20" x14ac:dyDescent="0.25">
      <c r="T3369"/>
    </row>
    <row r="3370" spans="20:20" x14ac:dyDescent="0.25">
      <c r="T3370"/>
    </row>
    <row r="3371" spans="20:20" x14ac:dyDescent="0.25">
      <c r="T3371"/>
    </row>
    <row r="3372" spans="20:20" x14ac:dyDescent="0.25">
      <c r="T3372"/>
    </row>
    <row r="3373" spans="20:20" x14ac:dyDescent="0.25">
      <c r="T3373"/>
    </row>
    <row r="3374" spans="20:20" x14ac:dyDescent="0.25">
      <c r="T3374"/>
    </row>
    <row r="3375" spans="20:20" x14ac:dyDescent="0.25">
      <c r="T3375"/>
    </row>
    <row r="3376" spans="20:20" x14ac:dyDescent="0.25">
      <c r="T3376"/>
    </row>
    <row r="3377" spans="20:20" x14ac:dyDescent="0.25">
      <c r="T3377"/>
    </row>
    <row r="3378" spans="20:20" x14ac:dyDescent="0.25">
      <c r="T3378"/>
    </row>
    <row r="3379" spans="20:20" x14ac:dyDescent="0.25">
      <c r="T3379"/>
    </row>
    <row r="3380" spans="20:20" x14ac:dyDescent="0.25">
      <c r="T3380"/>
    </row>
    <row r="3381" spans="20:20" x14ac:dyDescent="0.25">
      <c r="T3381"/>
    </row>
    <row r="3382" spans="20:20" x14ac:dyDescent="0.25">
      <c r="T3382"/>
    </row>
    <row r="3383" spans="20:20" x14ac:dyDescent="0.25">
      <c r="T3383"/>
    </row>
    <row r="3384" spans="20:20" x14ac:dyDescent="0.25">
      <c r="T3384"/>
    </row>
    <row r="3385" spans="20:20" x14ac:dyDescent="0.25">
      <c r="T3385"/>
    </row>
    <row r="3386" spans="20:20" x14ac:dyDescent="0.25">
      <c r="T3386"/>
    </row>
    <row r="3387" spans="20:20" x14ac:dyDescent="0.25">
      <c r="T3387"/>
    </row>
    <row r="3388" spans="20:20" x14ac:dyDescent="0.25">
      <c r="T3388"/>
    </row>
    <row r="3389" spans="20:20" x14ac:dyDescent="0.25">
      <c r="T3389"/>
    </row>
    <row r="3390" spans="20:20" x14ac:dyDescent="0.25">
      <c r="T3390"/>
    </row>
    <row r="3391" spans="20:20" x14ac:dyDescent="0.25">
      <c r="T3391"/>
    </row>
    <row r="3392" spans="20:20" x14ac:dyDescent="0.25">
      <c r="T3392"/>
    </row>
    <row r="3393" spans="20:20" x14ac:dyDescent="0.25">
      <c r="T3393"/>
    </row>
    <row r="3394" spans="20:20" x14ac:dyDescent="0.25">
      <c r="T3394"/>
    </row>
    <row r="3395" spans="20:20" x14ac:dyDescent="0.25">
      <c r="T3395"/>
    </row>
    <row r="3396" spans="20:20" x14ac:dyDescent="0.25">
      <c r="T3396"/>
    </row>
    <row r="3397" spans="20:20" x14ac:dyDescent="0.25">
      <c r="T3397"/>
    </row>
    <row r="3398" spans="20:20" x14ac:dyDescent="0.25">
      <c r="T3398"/>
    </row>
    <row r="3399" spans="20:20" x14ac:dyDescent="0.25">
      <c r="T3399"/>
    </row>
    <row r="3400" spans="20:20" x14ac:dyDescent="0.25">
      <c r="T3400"/>
    </row>
    <row r="3401" spans="20:20" x14ac:dyDescent="0.25">
      <c r="T3401"/>
    </row>
    <row r="3402" spans="20:20" x14ac:dyDescent="0.25">
      <c r="T3402"/>
    </row>
    <row r="3403" spans="20:20" x14ac:dyDescent="0.25">
      <c r="T3403"/>
    </row>
    <row r="3404" spans="20:20" x14ac:dyDescent="0.25">
      <c r="T3404"/>
    </row>
    <row r="3405" spans="20:20" x14ac:dyDescent="0.25">
      <c r="T3405"/>
    </row>
    <row r="3406" spans="20:20" x14ac:dyDescent="0.25">
      <c r="T3406"/>
    </row>
    <row r="3407" spans="20:20" x14ac:dyDescent="0.25">
      <c r="T3407"/>
    </row>
    <row r="3408" spans="20:20" x14ac:dyDescent="0.25">
      <c r="T3408"/>
    </row>
    <row r="3409" spans="20:20" x14ac:dyDescent="0.25">
      <c r="T3409"/>
    </row>
    <row r="3410" spans="20:20" x14ac:dyDescent="0.25">
      <c r="T3410"/>
    </row>
    <row r="3411" spans="20:20" x14ac:dyDescent="0.25">
      <c r="T3411"/>
    </row>
    <row r="3412" spans="20:20" x14ac:dyDescent="0.25">
      <c r="T3412"/>
    </row>
    <row r="3413" spans="20:20" x14ac:dyDescent="0.25">
      <c r="T3413"/>
    </row>
    <row r="3414" spans="20:20" x14ac:dyDescent="0.25">
      <c r="T3414"/>
    </row>
    <row r="3415" spans="20:20" x14ac:dyDescent="0.25">
      <c r="T3415"/>
    </row>
    <row r="3416" spans="20:20" x14ac:dyDescent="0.25">
      <c r="T3416"/>
    </row>
    <row r="3417" spans="20:20" x14ac:dyDescent="0.25">
      <c r="T3417"/>
    </row>
    <row r="3418" spans="20:20" x14ac:dyDescent="0.25">
      <c r="T3418"/>
    </row>
    <row r="3419" spans="20:20" x14ac:dyDescent="0.25">
      <c r="T3419"/>
    </row>
    <row r="3420" spans="20:20" x14ac:dyDescent="0.25">
      <c r="T3420"/>
    </row>
    <row r="3421" spans="20:20" x14ac:dyDescent="0.25">
      <c r="T3421"/>
    </row>
    <row r="3422" spans="20:20" x14ac:dyDescent="0.25">
      <c r="T3422"/>
    </row>
    <row r="3423" spans="20:20" x14ac:dyDescent="0.25">
      <c r="T3423"/>
    </row>
    <row r="3424" spans="20:20" x14ac:dyDescent="0.25">
      <c r="T3424"/>
    </row>
    <row r="3425" spans="20:20" x14ac:dyDescent="0.25">
      <c r="T3425"/>
    </row>
    <row r="3426" spans="20:20" x14ac:dyDescent="0.25">
      <c r="T3426"/>
    </row>
    <row r="3427" spans="20:20" x14ac:dyDescent="0.25">
      <c r="T3427"/>
    </row>
    <row r="3428" spans="20:20" x14ac:dyDescent="0.25">
      <c r="T3428"/>
    </row>
    <row r="3429" spans="20:20" x14ac:dyDescent="0.25">
      <c r="T3429"/>
    </row>
    <row r="3430" spans="20:20" x14ac:dyDescent="0.25">
      <c r="T3430"/>
    </row>
    <row r="3431" spans="20:20" x14ac:dyDescent="0.25">
      <c r="T3431"/>
    </row>
    <row r="3432" spans="20:20" x14ac:dyDescent="0.25">
      <c r="T3432"/>
    </row>
    <row r="3433" spans="20:20" x14ac:dyDescent="0.25">
      <c r="T3433"/>
    </row>
    <row r="3434" spans="20:20" x14ac:dyDescent="0.25">
      <c r="T3434"/>
    </row>
    <row r="3435" spans="20:20" x14ac:dyDescent="0.25">
      <c r="T3435"/>
    </row>
    <row r="3436" spans="20:20" x14ac:dyDescent="0.25">
      <c r="T3436"/>
    </row>
    <row r="3437" spans="20:20" x14ac:dyDescent="0.25">
      <c r="T3437"/>
    </row>
    <row r="3438" spans="20:20" x14ac:dyDescent="0.25">
      <c r="T3438"/>
    </row>
    <row r="3439" spans="20:20" x14ac:dyDescent="0.25">
      <c r="T3439"/>
    </row>
    <row r="3440" spans="20:20" x14ac:dyDescent="0.25">
      <c r="T3440"/>
    </row>
    <row r="3441" spans="20:20" x14ac:dyDescent="0.25">
      <c r="T3441"/>
    </row>
    <row r="3442" spans="20:20" x14ac:dyDescent="0.25">
      <c r="T3442"/>
    </row>
    <row r="3443" spans="20:20" x14ac:dyDescent="0.25">
      <c r="T3443"/>
    </row>
    <row r="3444" spans="20:20" x14ac:dyDescent="0.25">
      <c r="T3444"/>
    </row>
    <row r="3445" spans="20:20" x14ac:dyDescent="0.25">
      <c r="T3445"/>
    </row>
    <row r="3446" spans="20:20" x14ac:dyDescent="0.25">
      <c r="T3446"/>
    </row>
    <row r="3447" spans="20:20" x14ac:dyDescent="0.25">
      <c r="T3447"/>
    </row>
    <row r="3448" spans="20:20" x14ac:dyDescent="0.25">
      <c r="T3448"/>
    </row>
    <row r="3449" spans="20:20" x14ac:dyDescent="0.25">
      <c r="T3449"/>
    </row>
    <row r="3450" spans="20:20" x14ac:dyDescent="0.25">
      <c r="T3450"/>
    </row>
    <row r="3451" spans="20:20" x14ac:dyDescent="0.25">
      <c r="T3451"/>
    </row>
    <row r="3452" spans="20:20" x14ac:dyDescent="0.25">
      <c r="T3452"/>
    </row>
    <row r="3453" spans="20:20" x14ac:dyDescent="0.25">
      <c r="T3453"/>
    </row>
    <row r="3454" spans="20:20" x14ac:dyDescent="0.25">
      <c r="T3454"/>
    </row>
    <row r="3455" spans="20:20" x14ac:dyDescent="0.25">
      <c r="T3455"/>
    </row>
    <row r="3456" spans="20:20" x14ac:dyDescent="0.25">
      <c r="T3456"/>
    </row>
    <row r="3457" spans="20:20" x14ac:dyDescent="0.25">
      <c r="T3457"/>
    </row>
    <row r="3458" spans="20:20" x14ac:dyDescent="0.25">
      <c r="T3458"/>
    </row>
    <row r="3459" spans="20:20" x14ac:dyDescent="0.25">
      <c r="T3459"/>
    </row>
    <row r="3460" spans="20:20" x14ac:dyDescent="0.25">
      <c r="T3460"/>
    </row>
    <row r="3461" spans="20:20" x14ac:dyDescent="0.25">
      <c r="T3461"/>
    </row>
    <row r="3462" spans="20:20" x14ac:dyDescent="0.25">
      <c r="T3462"/>
    </row>
    <row r="3463" spans="20:20" x14ac:dyDescent="0.25">
      <c r="T3463"/>
    </row>
    <row r="3464" spans="20:20" x14ac:dyDescent="0.25">
      <c r="T3464"/>
    </row>
    <row r="3465" spans="20:20" x14ac:dyDescent="0.25">
      <c r="T3465"/>
    </row>
    <row r="3466" spans="20:20" x14ac:dyDescent="0.25">
      <c r="T3466"/>
    </row>
    <row r="3467" spans="20:20" x14ac:dyDescent="0.25">
      <c r="T3467"/>
    </row>
    <row r="3468" spans="20:20" x14ac:dyDescent="0.25">
      <c r="T3468"/>
    </row>
    <row r="3469" spans="20:20" x14ac:dyDescent="0.25">
      <c r="T3469"/>
    </row>
    <row r="3470" spans="20:20" x14ac:dyDescent="0.25">
      <c r="T3470"/>
    </row>
    <row r="3471" spans="20:20" x14ac:dyDescent="0.25">
      <c r="T3471"/>
    </row>
    <row r="3472" spans="20:20" x14ac:dyDescent="0.25">
      <c r="T3472"/>
    </row>
    <row r="3473" spans="20:20" x14ac:dyDescent="0.25">
      <c r="T3473"/>
    </row>
    <row r="3474" spans="20:20" x14ac:dyDescent="0.25">
      <c r="T3474"/>
    </row>
    <row r="3475" spans="20:20" x14ac:dyDescent="0.25">
      <c r="T3475"/>
    </row>
    <row r="3476" spans="20:20" x14ac:dyDescent="0.25">
      <c r="T3476"/>
    </row>
    <row r="3477" spans="20:20" x14ac:dyDescent="0.25">
      <c r="T3477"/>
    </row>
    <row r="3478" spans="20:20" x14ac:dyDescent="0.25">
      <c r="T3478"/>
    </row>
    <row r="3479" spans="20:20" x14ac:dyDescent="0.25">
      <c r="T3479"/>
    </row>
    <row r="3480" spans="20:20" x14ac:dyDescent="0.25">
      <c r="T3480"/>
    </row>
    <row r="3481" spans="20:20" x14ac:dyDescent="0.25">
      <c r="T3481"/>
    </row>
    <row r="3482" spans="20:20" x14ac:dyDescent="0.25">
      <c r="T3482"/>
    </row>
    <row r="3483" spans="20:20" x14ac:dyDescent="0.25">
      <c r="T3483"/>
    </row>
    <row r="3484" spans="20:20" x14ac:dyDescent="0.25">
      <c r="T3484"/>
    </row>
    <row r="3485" spans="20:20" x14ac:dyDescent="0.25">
      <c r="T3485"/>
    </row>
    <row r="3486" spans="20:20" x14ac:dyDescent="0.25">
      <c r="T3486"/>
    </row>
    <row r="3487" spans="20:20" x14ac:dyDescent="0.25">
      <c r="T3487"/>
    </row>
    <row r="3488" spans="20:20" x14ac:dyDescent="0.25">
      <c r="T3488"/>
    </row>
    <row r="3489" spans="20:20" x14ac:dyDescent="0.25">
      <c r="T3489"/>
    </row>
    <row r="3490" spans="20:20" x14ac:dyDescent="0.25">
      <c r="T3490"/>
    </row>
    <row r="3491" spans="20:20" x14ac:dyDescent="0.25">
      <c r="T3491"/>
    </row>
    <row r="3492" spans="20:20" x14ac:dyDescent="0.25">
      <c r="T3492"/>
    </row>
    <row r="3493" spans="20:20" x14ac:dyDescent="0.25">
      <c r="T3493"/>
    </row>
    <row r="3494" spans="20:20" x14ac:dyDescent="0.25">
      <c r="T3494"/>
    </row>
    <row r="3495" spans="20:20" x14ac:dyDescent="0.25">
      <c r="T3495"/>
    </row>
    <row r="3496" spans="20:20" x14ac:dyDescent="0.25">
      <c r="T3496"/>
    </row>
    <row r="3497" spans="20:20" x14ac:dyDescent="0.25">
      <c r="T3497"/>
    </row>
    <row r="3498" spans="20:20" x14ac:dyDescent="0.25">
      <c r="T3498"/>
    </row>
    <row r="3499" spans="20:20" x14ac:dyDescent="0.25">
      <c r="T3499"/>
    </row>
    <row r="3500" spans="20:20" x14ac:dyDescent="0.25">
      <c r="T3500"/>
    </row>
    <row r="3501" spans="20:20" x14ac:dyDescent="0.25">
      <c r="T3501"/>
    </row>
    <row r="3502" spans="20:20" x14ac:dyDescent="0.25">
      <c r="T3502"/>
    </row>
    <row r="3503" spans="20:20" x14ac:dyDescent="0.25">
      <c r="T3503"/>
    </row>
    <row r="3504" spans="20:20" x14ac:dyDescent="0.25">
      <c r="T3504"/>
    </row>
    <row r="3505" spans="20:20" x14ac:dyDescent="0.25">
      <c r="T3505"/>
    </row>
    <row r="3506" spans="20:20" x14ac:dyDescent="0.25">
      <c r="T3506"/>
    </row>
    <row r="3507" spans="20:20" x14ac:dyDescent="0.25">
      <c r="T3507"/>
    </row>
    <row r="3508" spans="20:20" x14ac:dyDescent="0.25">
      <c r="T3508"/>
    </row>
    <row r="3509" spans="20:20" x14ac:dyDescent="0.25">
      <c r="T3509"/>
    </row>
    <row r="3510" spans="20:20" x14ac:dyDescent="0.25">
      <c r="T3510"/>
    </row>
    <row r="3511" spans="20:20" x14ac:dyDescent="0.25">
      <c r="T3511"/>
    </row>
    <row r="3512" spans="20:20" x14ac:dyDescent="0.25">
      <c r="T3512"/>
    </row>
    <row r="3513" spans="20:20" x14ac:dyDescent="0.25">
      <c r="T3513"/>
    </row>
    <row r="3514" spans="20:20" x14ac:dyDescent="0.25">
      <c r="T3514"/>
    </row>
    <row r="3515" spans="20:20" x14ac:dyDescent="0.25">
      <c r="T3515"/>
    </row>
    <row r="3516" spans="20:20" x14ac:dyDescent="0.25">
      <c r="T3516"/>
    </row>
    <row r="3517" spans="20:20" x14ac:dyDescent="0.25">
      <c r="T3517"/>
    </row>
    <row r="3518" spans="20:20" x14ac:dyDescent="0.25">
      <c r="T3518"/>
    </row>
    <row r="3519" spans="20:20" x14ac:dyDescent="0.25">
      <c r="T3519"/>
    </row>
    <row r="3520" spans="20:20" x14ac:dyDescent="0.25">
      <c r="T3520"/>
    </row>
    <row r="3521" spans="20:20" x14ac:dyDescent="0.25">
      <c r="T3521"/>
    </row>
    <row r="3522" spans="20:20" x14ac:dyDescent="0.25">
      <c r="T3522"/>
    </row>
    <row r="3523" spans="20:20" x14ac:dyDescent="0.25">
      <c r="T3523"/>
    </row>
    <row r="3524" spans="20:20" x14ac:dyDescent="0.25">
      <c r="T3524"/>
    </row>
    <row r="3525" spans="20:20" x14ac:dyDescent="0.25">
      <c r="T3525"/>
    </row>
    <row r="3526" spans="20:20" x14ac:dyDescent="0.25">
      <c r="T3526"/>
    </row>
    <row r="3527" spans="20:20" x14ac:dyDescent="0.25">
      <c r="T3527"/>
    </row>
    <row r="3528" spans="20:20" x14ac:dyDescent="0.25">
      <c r="T3528"/>
    </row>
    <row r="3529" spans="20:20" x14ac:dyDescent="0.25">
      <c r="T3529"/>
    </row>
    <row r="3530" spans="20:20" x14ac:dyDescent="0.25">
      <c r="T3530"/>
    </row>
    <row r="3531" spans="20:20" x14ac:dyDescent="0.25">
      <c r="T3531"/>
    </row>
    <row r="3532" spans="20:20" x14ac:dyDescent="0.25">
      <c r="T3532"/>
    </row>
    <row r="3533" spans="20:20" x14ac:dyDescent="0.25">
      <c r="T3533"/>
    </row>
    <row r="3534" spans="20:20" x14ac:dyDescent="0.25">
      <c r="T3534"/>
    </row>
    <row r="3535" spans="20:20" x14ac:dyDescent="0.25">
      <c r="T3535"/>
    </row>
    <row r="3536" spans="20:20" x14ac:dyDescent="0.25">
      <c r="T3536"/>
    </row>
    <row r="3537" spans="20:20" x14ac:dyDescent="0.25">
      <c r="T3537"/>
    </row>
    <row r="3538" spans="20:20" x14ac:dyDescent="0.25">
      <c r="T3538"/>
    </row>
    <row r="3539" spans="20:20" x14ac:dyDescent="0.25">
      <c r="T3539"/>
    </row>
    <row r="3540" spans="20:20" x14ac:dyDescent="0.25">
      <c r="T3540"/>
    </row>
    <row r="3541" spans="20:20" x14ac:dyDescent="0.25">
      <c r="T3541"/>
    </row>
    <row r="3542" spans="20:20" x14ac:dyDescent="0.25">
      <c r="T3542"/>
    </row>
    <row r="3543" spans="20:20" x14ac:dyDescent="0.25">
      <c r="T3543"/>
    </row>
    <row r="3544" spans="20:20" x14ac:dyDescent="0.25">
      <c r="T3544"/>
    </row>
    <row r="3545" spans="20:20" x14ac:dyDescent="0.25">
      <c r="T3545"/>
    </row>
    <row r="3546" spans="20:20" x14ac:dyDescent="0.25">
      <c r="T3546"/>
    </row>
    <row r="3547" spans="20:20" x14ac:dyDescent="0.25">
      <c r="T3547"/>
    </row>
    <row r="3548" spans="20:20" x14ac:dyDescent="0.25">
      <c r="T3548"/>
    </row>
    <row r="3549" spans="20:20" x14ac:dyDescent="0.25">
      <c r="T3549"/>
    </row>
    <row r="3550" spans="20:20" x14ac:dyDescent="0.25">
      <c r="T3550"/>
    </row>
    <row r="3551" spans="20:20" x14ac:dyDescent="0.25">
      <c r="T3551"/>
    </row>
    <row r="3552" spans="20:20" x14ac:dyDescent="0.25">
      <c r="T3552"/>
    </row>
    <row r="3553" spans="20:20" x14ac:dyDescent="0.25">
      <c r="T3553"/>
    </row>
    <row r="3554" spans="20:20" x14ac:dyDescent="0.25">
      <c r="T3554"/>
    </row>
    <row r="3555" spans="20:20" x14ac:dyDescent="0.25">
      <c r="T3555"/>
    </row>
    <row r="3556" spans="20:20" x14ac:dyDescent="0.25">
      <c r="T3556"/>
    </row>
    <row r="3557" spans="20:20" x14ac:dyDescent="0.25">
      <c r="T3557"/>
    </row>
    <row r="3558" spans="20:20" x14ac:dyDescent="0.25">
      <c r="T3558"/>
    </row>
    <row r="3559" spans="20:20" x14ac:dyDescent="0.25">
      <c r="T3559"/>
    </row>
    <row r="3560" spans="20:20" x14ac:dyDescent="0.25">
      <c r="T3560"/>
    </row>
    <row r="3561" spans="20:20" x14ac:dyDescent="0.25">
      <c r="T3561"/>
    </row>
    <row r="3562" spans="20:20" x14ac:dyDescent="0.25">
      <c r="T3562"/>
    </row>
    <row r="3563" spans="20:20" x14ac:dyDescent="0.25">
      <c r="T3563"/>
    </row>
    <row r="3564" spans="20:20" x14ac:dyDescent="0.25">
      <c r="T3564"/>
    </row>
    <row r="3565" spans="20:20" x14ac:dyDescent="0.25">
      <c r="T3565"/>
    </row>
    <row r="3566" spans="20:20" x14ac:dyDescent="0.25">
      <c r="T3566"/>
    </row>
    <row r="3567" spans="20:20" x14ac:dyDescent="0.25">
      <c r="T3567"/>
    </row>
    <row r="3568" spans="20:20" x14ac:dyDescent="0.25">
      <c r="T3568"/>
    </row>
    <row r="3569" spans="20:20" x14ac:dyDescent="0.25">
      <c r="T3569"/>
    </row>
    <row r="3570" spans="20:20" x14ac:dyDescent="0.25">
      <c r="T3570"/>
    </row>
    <row r="3571" spans="20:20" x14ac:dyDescent="0.25">
      <c r="T3571"/>
    </row>
    <row r="3572" spans="20:20" x14ac:dyDescent="0.25">
      <c r="T3572"/>
    </row>
    <row r="3573" spans="20:20" x14ac:dyDescent="0.25">
      <c r="T3573"/>
    </row>
    <row r="3574" spans="20:20" x14ac:dyDescent="0.25">
      <c r="T3574"/>
    </row>
    <row r="3575" spans="20:20" x14ac:dyDescent="0.25">
      <c r="T3575"/>
    </row>
    <row r="3576" spans="20:20" x14ac:dyDescent="0.25">
      <c r="T3576"/>
    </row>
    <row r="3577" spans="20:20" x14ac:dyDescent="0.25">
      <c r="T3577"/>
    </row>
    <row r="3578" spans="20:20" x14ac:dyDescent="0.25">
      <c r="T3578"/>
    </row>
    <row r="3579" spans="20:20" x14ac:dyDescent="0.25">
      <c r="T3579"/>
    </row>
    <row r="3580" spans="20:20" x14ac:dyDescent="0.25">
      <c r="T3580"/>
    </row>
    <row r="3581" spans="20:20" x14ac:dyDescent="0.25">
      <c r="T3581"/>
    </row>
    <row r="3582" spans="20:20" x14ac:dyDescent="0.25">
      <c r="T3582"/>
    </row>
    <row r="3583" spans="20:20" x14ac:dyDescent="0.25">
      <c r="T3583"/>
    </row>
    <row r="3584" spans="20:20" x14ac:dyDescent="0.25">
      <c r="T3584"/>
    </row>
    <row r="3585" spans="20:20" x14ac:dyDescent="0.25">
      <c r="T3585"/>
    </row>
    <row r="3586" spans="20:20" x14ac:dyDescent="0.25">
      <c r="T3586"/>
    </row>
    <row r="3587" spans="20:20" x14ac:dyDescent="0.25">
      <c r="T3587"/>
    </row>
    <row r="3588" spans="20:20" x14ac:dyDescent="0.25">
      <c r="T3588"/>
    </row>
    <row r="3589" spans="20:20" x14ac:dyDescent="0.25">
      <c r="T3589"/>
    </row>
    <row r="3590" spans="20:20" x14ac:dyDescent="0.25">
      <c r="T3590"/>
    </row>
    <row r="3591" spans="20:20" x14ac:dyDescent="0.25">
      <c r="T3591"/>
    </row>
    <row r="3592" spans="20:20" x14ac:dyDescent="0.25">
      <c r="T3592"/>
    </row>
    <row r="3593" spans="20:20" x14ac:dyDescent="0.25">
      <c r="T3593"/>
    </row>
    <row r="3594" spans="20:20" x14ac:dyDescent="0.25">
      <c r="T3594"/>
    </row>
    <row r="3595" spans="20:20" x14ac:dyDescent="0.25">
      <c r="T3595"/>
    </row>
    <row r="3596" spans="20:20" x14ac:dyDescent="0.25">
      <c r="T3596"/>
    </row>
    <row r="3597" spans="20:20" x14ac:dyDescent="0.25">
      <c r="T3597"/>
    </row>
    <row r="3598" spans="20:20" x14ac:dyDescent="0.25">
      <c r="T3598"/>
    </row>
    <row r="3599" spans="20:20" x14ac:dyDescent="0.25">
      <c r="T3599"/>
    </row>
    <row r="3600" spans="20:20" x14ac:dyDescent="0.25">
      <c r="T3600"/>
    </row>
    <row r="3601" spans="20:20" x14ac:dyDescent="0.25">
      <c r="T3601"/>
    </row>
    <row r="3602" spans="20:20" x14ac:dyDescent="0.25">
      <c r="T3602"/>
    </row>
    <row r="3603" spans="20:20" x14ac:dyDescent="0.25">
      <c r="T3603"/>
    </row>
    <row r="3604" spans="20:20" x14ac:dyDescent="0.25">
      <c r="T3604"/>
    </row>
    <row r="3605" spans="20:20" x14ac:dyDescent="0.25">
      <c r="T3605"/>
    </row>
    <row r="3606" spans="20:20" x14ac:dyDescent="0.25">
      <c r="T3606"/>
    </row>
    <row r="3607" spans="20:20" x14ac:dyDescent="0.25">
      <c r="T3607"/>
    </row>
    <row r="3608" spans="20:20" x14ac:dyDescent="0.25">
      <c r="T3608"/>
    </row>
    <row r="3609" spans="20:20" x14ac:dyDescent="0.25">
      <c r="T3609"/>
    </row>
    <row r="3610" spans="20:20" x14ac:dyDescent="0.25">
      <c r="T3610"/>
    </row>
    <row r="3611" spans="20:20" x14ac:dyDescent="0.25">
      <c r="T3611"/>
    </row>
    <row r="3612" spans="20:20" x14ac:dyDescent="0.25">
      <c r="T3612"/>
    </row>
    <row r="3613" spans="20:20" x14ac:dyDescent="0.25">
      <c r="T3613"/>
    </row>
    <row r="3614" spans="20:20" x14ac:dyDescent="0.25">
      <c r="T3614"/>
    </row>
    <row r="3615" spans="20:20" x14ac:dyDescent="0.25">
      <c r="T3615"/>
    </row>
    <row r="3616" spans="20:20" x14ac:dyDescent="0.25">
      <c r="T3616"/>
    </row>
    <row r="3617" spans="20:20" x14ac:dyDescent="0.25">
      <c r="T3617"/>
    </row>
    <row r="3618" spans="20:20" x14ac:dyDescent="0.25">
      <c r="T3618"/>
    </row>
    <row r="3619" spans="20:20" x14ac:dyDescent="0.25">
      <c r="T3619"/>
    </row>
    <row r="3620" spans="20:20" x14ac:dyDescent="0.25">
      <c r="T3620"/>
    </row>
    <row r="3621" spans="20:20" x14ac:dyDescent="0.25">
      <c r="T3621"/>
    </row>
    <row r="3622" spans="20:20" x14ac:dyDescent="0.25">
      <c r="T3622"/>
    </row>
    <row r="3623" spans="20:20" x14ac:dyDescent="0.25">
      <c r="T3623"/>
    </row>
    <row r="3624" spans="20:20" x14ac:dyDescent="0.25">
      <c r="T3624"/>
    </row>
    <row r="3625" spans="20:20" x14ac:dyDescent="0.25">
      <c r="T3625"/>
    </row>
    <row r="3626" spans="20:20" x14ac:dyDescent="0.25">
      <c r="T3626"/>
    </row>
    <row r="3627" spans="20:20" x14ac:dyDescent="0.25">
      <c r="T3627"/>
    </row>
    <row r="3628" spans="20:20" x14ac:dyDescent="0.25">
      <c r="T3628"/>
    </row>
    <row r="3629" spans="20:20" x14ac:dyDescent="0.25">
      <c r="T3629"/>
    </row>
    <row r="3630" spans="20:20" x14ac:dyDescent="0.25">
      <c r="T3630"/>
    </row>
    <row r="3631" spans="20:20" x14ac:dyDescent="0.25">
      <c r="T3631"/>
    </row>
    <row r="3632" spans="20:20" x14ac:dyDescent="0.25">
      <c r="T3632"/>
    </row>
    <row r="3633" spans="20:20" x14ac:dyDescent="0.25">
      <c r="T3633"/>
    </row>
    <row r="3634" spans="20:20" x14ac:dyDescent="0.25">
      <c r="T3634"/>
    </row>
    <row r="3635" spans="20:20" x14ac:dyDescent="0.25">
      <c r="T3635"/>
    </row>
    <row r="3636" spans="20:20" x14ac:dyDescent="0.25">
      <c r="T3636"/>
    </row>
    <row r="3637" spans="20:20" x14ac:dyDescent="0.25">
      <c r="T3637"/>
    </row>
    <row r="3638" spans="20:20" x14ac:dyDescent="0.25">
      <c r="T3638"/>
    </row>
    <row r="3639" spans="20:20" x14ac:dyDescent="0.25">
      <c r="T3639"/>
    </row>
    <row r="3640" spans="20:20" x14ac:dyDescent="0.25">
      <c r="T3640"/>
    </row>
    <row r="3641" spans="20:20" x14ac:dyDescent="0.25">
      <c r="T3641"/>
    </row>
    <row r="3642" spans="20:20" x14ac:dyDescent="0.25">
      <c r="T3642"/>
    </row>
    <row r="3643" spans="20:20" x14ac:dyDescent="0.25">
      <c r="T3643"/>
    </row>
    <row r="3644" spans="20:20" x14ac:dyDescent="0.25">
      <c r="T3644"/>
    </row>
    <row r="3645" spans="20:20" x14ac:dyDescent="0.25">
      <c r="T3645"/>
    </row>
    <row r="3646" spans="20:20" x14ac:dyDescent="0.25">
      <c r="T3646"/>
    </row>
    <row r="3647" spans="20:20" x14ac:dyDescent="0.25">
      <c r="T3647"/>
    </row>
    <row r="3648" spans="20:20" x14ac:dyDescent="0.25">
      <c r="T3648"/>
    </row>
    <row r="3649" spans="20:20" x14ac:dyDescent="0.25">
      <c r="T3649"/>
    </row>
    <row r="3650" spans="20:20" x14ac:dyDescent="0.25">
      <c r="T3650"/>
    </row>
    <row r="3651" spans="20:20" x14ac:dyDescent="0.25">
      <c r="T3651"/>
    </row>
    <row r="3652" spans="20:20" x14ac:dyDescent="0.25">
      <c r="T3652"/>
    </row>
    <row r="3653" spans="20:20" x14ac:dyDescent="0.25">
      <c r="T3653"/>
    </row>
    <row r="3654" spans="20:20" x14ac:dyDescent="0.25">
      <c r="T3654"/>
    </row>
    <row r="3655" spans="20:20" x14ac:dyDescent="0.25">
      <c r="T3655"/>
    </row>
    <row r="3656" spans="20:20" x14ac:dyDescent="0.25">
      <c r="T3656"/>
    </row>
    <row r="3657" spans="20:20" x14ac:dyDescent="0.25">
      <c r="T3657"/>
    </row>
    <row r="3658" spans="20:20" x14ac:dyDescent="0.25">
      <c r="T3658"/>
    </row>
    <row r="3659" spans="20:20" x14ac:dyDescent="0.25">
      <c r="T3659"/>
    </row>
    <row r="3660" spans="20:20" x14ac:dyDescent="0.25">
      <c r="T3660"/>
    </row>
    <row r="3661" spans="20:20" x14ac:dyDescent="0.25">
      <c r="T3661"/>
    </row>
    <row r="3662" spans="20:20" x14ac:dyDescent="0.25">
      <c r="T3662"/>
    </row>
    <row r="3663" spans="20:20" x14ac:dyDescent="0.25">
      <c r="T3663"/>
    </row>
    <row r="3664" spans="20:20" x14ac:dyDescent="0.25">
      <c r="T3664"/>
    </row>
    <row r="3665" spans="20:20" x14ac:dyDescent="0.25">
      <c r="T3665"/>
    </row>
    <row r="3666" spans="20:20" x14ac:dyDescent="0.25">
      <c r="T3666"/>
    </row>
    <row r="3667" spans="20:20" x14ac:dyDescent="0.25">
      <c r="T3667"/>
    </row>
    <row r="3668" spans="20:20" x14ac:dyDescent="0.25">
      <c r="T3668"/>
    </row>
    <row r="3669" spans="20:20" x14ac:dyDescent="0.25">
      <c r="T3669"/>
    </row>
    <row r="3670" spans="20:20" x14ac:dyDescent="0.25">
      <c r="T3670"/>
    </row>
    <row r="3671" spans="20:20" x14ac:dyDescent="0.25">
      <c r="T3671"/>
    </row>
    <row r="3672" spans="20:20" x14ac:dyDescent="0.25">
      <c r="T3672"/>
    </row>
    <row r="3673" spans="20:20" x14ac:dyDescent="0.25">
      <c r="T3673"/>
    </row>
    <row r="3674" spans="20:20" x14ac:dyDescent="0.25">
      <c r="T3674"/>
    </row>
    <row r="3675" spans="20:20" x14ac:dyDescent="0.25">
      <c r="T3675"/>
    </row>
    <row r="3676" spans="20:20" x14ac:dyDescent="0.25">
      <c r="T3676"/>
    </row>
    <row r="3677" spans="20:20" x14ac:dyDescent="0.25">
      <c r="T3677"/>
    </row>
    <row r="3678" spans="20:20" x14ac:dyDescent="0.25">
      <c r="T3678"/>
    </row>
    <row r="3679" spans="20:20" x14ac:dyDescent="0.25">
      <c r="T3679"/>
    </row>
    <row r="3680" spans="20:20" x14ac:dyDescent="0.25">
      <c r="T3680"/>
    </row>
    <row r="3681" spans="20:20" x14ac:dyDescent="0.25">
      <c r="T3681"/>
    </row>
    <row r="3682" spans="20:20" x14ac:dyDescent="0.25">
      <c r="T3682"/>
    </row>
    <row r="3683" spans="20:20" x14ac:dyDescent="0.25">
      <c r="T3683"/>
    </row>
    <row r="3684" spans="20:20" x14ac:dyDescent="0.25">
      <c r="T3684"/>
    </row>
    <row r="3685" spans="20:20" x14ac:dyDescent="0.25">
      <c r="T3685"/>
    </row>
    <row r="3686" spans="20:20" x14ac:dyDescent="0.25">
      <c r="T3686"/>
    </row>
    <row r="3687" spans="20:20" x14ac:dyDescent="0.25">
      <c r="T3687"/>
    </row>
    <row r="3688" spans="20:20" x14ac:dyDescent="0.25">
      <c r="T3688"/>
    </row>
    <row r="3689" spans="20:20" x14ac:dyDescent="0.25">
      <c r="T3689"/>
    </row>
    <row r="3690" spans="20:20" x14ac:dyDescent="0.25">
      <c r="T3690"/>
    </row>
    <row r="3691" spans="20:20" x14ac:dyDescent="0.25">
      <c r="T3691"/>
    </row>
    <row r="3692" spans="20:20" x14ac:dyDescent="0.25">
      <c r="T3692"/>
    </row>
    <row r="3693" spans="20:20" x14ac:dyDescent="0.25">
      <c r="T3693"/>
    </row>
    <row r="3694" spans="20:20" x14ac:dyDescent="0.25">
      <c r="T3694"/>
    </row>
    <row r="3695" spans="20:20" x14ac:dyDescent="0.25">
      <c r="T3695"/>
    </row>
    <row r="3696" spans="20:20" x14ac:dyDescent="0.25">
      <c r="T3696"/>
    </row>
    <row r="3697" spans="20:20" x14ac:dyDescent="0.25">
      <c r="T3697"/>
    </row>
    <row r="3698" spans="20:20" x14ac:dyDescent="0.25">
      <c r="T3698"/>
    </row>
    <row r="3699" spans="20:20" x14ac:dyDescent="0.25">
      <c r="T3699"/>
    </row>
    <row r="3700" spans="20:20" x14ac:dyDescent="0.25">
      <c r="T3700"/>
    </row>
    <row r="3701" spans="20:20" x14ac:dyDescent="0.25">
      <c r="T3701"/>
    </row>
    <row r="3702" spans="20:20" x14ac:dyDescent="0.25">
      <c r="T3702"/>
    </row>
    <row r="3703" spans="20:20" x14ac:dyDescent="0.25">
      <c r="T3703"/>
    </row>
    <row r="3704" spans="20:20" x14ac:dyDescent="0.25">
      <c r="T3704"/>
    </row>
    <row r="3705" spans="20:20" x14ac:dyDescent="0.25">
      <c r="T3705"/>
    </row>
    <row r="3706" spans="20:20" x14ac:dyDescent="0.25">
      <c r="T3706"/>
    </row>
    <row r="3707" spans="20:20" x14ac:dyDescent="0.25">
      <c r="T3707"/>
    </row>
    <row r="3708" spans="20:20" x14ac:dyDescent="0.25">
      <c r="T3708"/>
    </row>
    <row r="3709" spans="20:20" x14ac:dyDescent="0.25">
      <c r="T3709"/>
    </row>
    <row r="3710" spans="20:20" x14ac:dyDescent="0.25">
      <c r="T3710"/>
    </row>
    <row r="3711" spans="20:20" x14ac:dyDescent="0.25">
      <c r="T3711"/>
    </row>
    <row r="3712" spans="20:20" x14ac:dyDescent="0.25">
      <c r="T3712"/>
    </row>
    <row r="3713" spans="20:20" x14ac:dyDescent="0.25">
      <c r="T3713"/>
    </row>
    <row r="3714" spans="20:20" x14ac:dyDescent="0.25">
      <c r="T3714"/>
    </row>
    <row r="3715" spans="20:20" x14ac:dyDescent="0.25">
      <c r="T3715"/>
    </row>
    <row r="3716" spans="20:20" x14ac:dyDescent="0.25">
      <c r="T3716"/>
    </row>
    <row r="3717" spans="20:20" x14ac:dyDescent="0.25">
      <c r="T3717"/>
    </row>
    <row r="3718" spans="20:20" x14ac:dyDescent="0.25">
      <c r="T3718"/>
    </row>
    <row r="3719" spans="20:20" x14ac:dyDescent="0.25">
      <c r="T3719"/>
    </row>
    <row r="3720" spans="20:20" x14ac:dyDescent="0.25">
      <c r="T3720"/>
    </row>
    <row r="3721" spans="20:20" x14ac:dyDescent="0.25">
      <c r="T3721"/>
    </row>
    <row r="3722" spans="20:20" x14ac:dyDescent="0.25">
      <c r="T3722"/>
    </row>
    <row r="3723" spans="20:20" x14ac:dyDescent="0.25">
      <c r="T3723"/>
    </row>
    <row r="3724" spans="20:20" x14ac:dyDescent="0.25">
      <c r="T3724"/>
    </row>
    <row r="3725" spans="20:20" x14ac:dyDescent="0.25">
      <c r="T3725"/>
    </row>
    <row r="3726" spans="20:20" x14ac:dyDescent="0.25">
      <c r="T3726"/>
    </row>
    <row r="3727" spans="20:20" x14ac:dyDescent="0.25">
      <c r="T3727"/>
    </row>
    <row r="3728" spans="20:20" x14ac:dyDescent="0.25">
      <c r="T3728"/>
    </row>
    <row r="3729" spans="20:20" x14ac:dyDescent="0.25">
      <c r="T3729"/>
    </row>
    <row r="3730" spans="20:20" x14ac:dyDescent="0.25">
      <c r="T3730"/>
    </row>
    <row r="3731" spans="20:20" x14ac:dyDescent="0.25">
      <c r="T3731"/>
    </row>
    <row r="3732" spans="20:20" x14ac:dyDescent="0.25">
      <c r="T3732"/>
    </row>
    <row r="3733" spans="20:20" x14ac:dyDescent="0.25">
      <c r="T3733"/>
    </row>
    <row r="3734" spans="20:20" x14ac:dyDescent="0.25">
      <c r="T3734"/>
    </row>
    <row r="3735" spans="20:20" x14ac:dyDescent="0.25">
      <c r="T3735"/>
    </row>
    <row r="3736" spans="20:20" x14ac:dyDescent="0.25">
      <c r="T3736"/>
    </row>
    <row r="3737" spans="20:20" x14ac:dyDescent="0.25">
      <c r="T3737"/>
    </row>
    <row r="3738" spans="20:20" x14ac:dyDescent="0.25">
      <c r="T3738"/>
    </row>
    <row r="3739" spans="20:20" x14ac:dyDescent="0.25">
      <c r="T3739"/>
    </row>
    <row r="3740" spans="20:20" x14ac:dyDescent="0.25">
      <c r="T3740"/>
    </row>
    <row r="3741" spans="20:20" x14ac:dyDescent="0.25">
      <c r="T3741"/>
    </row>
    <row r="3742" spans="20:20" x14ac:dyDescent="0.25">
      <c r="T3742"/>
    </row>
    <row r="3743" spans="20:20" x14ac:dyDescent="0.25">
      <c r="T3743"/>
    </row>
    <row r="3744" spans="20:20" x14ac:dyDescent="0.25">
      <c r="T3744"/>
    </row>
    <row r="3745" spans="20:20" x14ac:dyDescent="0.25">
      <c r="T3745"/>
    </row>
    <row r="3746" spans="20:20" x14ac:dyDescent="0.25">
      <c r="T3746"/>
    </row>
    <row r="3747" spans="20:20" x14ac:dyDescent="0.25">
      <c r="T3747"/>
    </row>
    <row r="3748" spans="20:20" x14ac:dyDescent="0.25">
      <c r="T3748"/>
    </row>
    <row r="3749" spans="20:20" x14ac:dyDescent="0.25">
      <c r="T3749"/>
    </row>
    <row r="3750" spans="20:20" x14ac:dyDescent="0.25">
      <c r="T3750"/>
    </row>
    <row r="3751" spans="20:20" x14ac:dyDescent="0.25">
      <c r="T3751"/>
    </row>
    <row r="3752" spans="20:20" x14ac:dyDescent="0.25">
      <c r="T3752"/>
    </row>
    <row r="3753" spans="20:20" x14ac:dyDescent="0.25">
      <c r="T3753"/>
    </row>
    <row r="3754" spans="20:20" x14ac:dyDescent="0.25">
      <c r="T3754"/>
    </row>
    <row r="3755" spans="20:20" x14ac:dyDescent="0.25">
      <c r="T3755"/>
    </row>
    <row r="3756" spans="20:20" x14ac:dyDescent="0.25">
      <c r="T3756"/>
    </row>
    <row r="3757" spans="20:20" x14ac:dyDescent="0.25">
      <c r="T3757"/>
    </row>
    <row r="3758" spans="20:20" x14ac:dyDescent="0.25">
      <c r="T3758"/>
    </row>
    <row r="3759" spans="20:20" x14ac:dyDescent="0.25">
      <c r="T3759"/>
    </row>
    <row r="3760" spans="20:20" x14ac:dyDescent="0.25">
      <c r="T3760"/>
    </row>
    <row r="3761" spans="20:20" x14ac:dyDescent="0.25">
      <c r="T3761"/>
    </row>
    <row r="3762" spans="20:20" x14ac:dyDescent="0.25">
      <c r="T3762"/>
    </row>
    <row r="3763" spans="20:20" x14ac:dyDescent="0.25">
      <c r="T3763"/>
    </row>
    <row r="3764" spans="20:20" x14ac:dyDescent="0.25">
      <c r="T3764"/>
    </row>
    <row r="3765" spans="20:20" x14ac:dyDescent="0.25">
      <c r="T3765"/>
    </row>
    <row r="3766" spans="20:20" x14ac:dyDescent="0.25">
      <c r="T3766"/>
    </row>
    <row r="3767" spans="20:20" x14ac:dyDescent="0.25">
      <c r="T3767"/>
    </row>
    <row r="3768" spans="20:20" x14ac:dyDescent="0.25">
      <c r="T3768"/>
    </row>
    <row r="3769" spans="20:20" x14ac:dyDescent="0.25">
      <c r="T3769"/>
    </row>
    <row r="3770" spans="20:20" x14ac:dyDescent="0.25">
      <c r="T3770"/>
    </row>
    <row r="3771" spans="20:20" x14ac:dyDescent="0.25">
      <c r="T3771"/>
    </row>
    <row r="3772" spans="20:20" x14ac:dyDescent="0.25">
      <c r="T3772"/>
    </row>
    <row r="3773" spans="20:20" x14ac:dyDescent="0.25">
      <c r="T3773"/>
    </row>
    <row r="3774" spans="20:20" x14ac:dyDescent="0.25">
      <c r="T3774"/>
    </row>
    <row r="3775" spans="20:20" x14ac:dyDescent="0.25">
      <c r="T3775"/>
    </row>
    <row r="3776" spans="20:20" x14ac:dyDescent="0.25">
      <c r="T3776"/>
    </row>
    <row r="3777" spans="20:20" x14ac:dyDescent="0.25">
      <c r="T3777"/>
    </row>
    <row r="3778" spans="20:20" x14ac:dyDescent="0.25">
      <c r="T3778"/>
    </row>
    <row r="3779" spans="20:20" x14ac:dyDescent="0.25">
      <c r="T3779"/>
    </row>
    <row r="3780" spans="20:20" x14ac:dyDescent="0.25">
      <c r="T3780"/>
    </row>
    <row r="3781" spans="20:20" x14ac:dyDescent="0.25">
      <c r="T3781"/>
    </row>
    <row r="3782" spans="20:20" x14ac:dyDescent="0.25">
      <c r="T3782"/>
    </row>
    <row r="3783" spans="20:20" x14ac:dyDescent="0.25">
      <c r="T3783"/>
    </row>
    <row r="3784" spans="20:20" x14ac:dyDescent="0.25">
      <c r="T3784"/>
    </row>
    <row r="3785" spans="20:20" x14ac:dyDescent="0.25">
      <c r="T3785"/>
    </row>
    <row r="3786" spans="20:20" x14ac:dyDescent="0.25">
      <c r="T3786"/>
    </row>
    <row r="3787" spans="20:20" x14ac:dyDescent="0.25">
      <c r="T3787"/>
    </row>
    <row r="3788" spans="20:20" x14ac:dyDescent="0.25">
      <c r="T3788"/>
    </row>
    <row r="3789" spans="20:20" x14ac:dyDescent="0.25">
      <c r="T3789"/>
    </row>
    <row r="3790" spans="20:20" x14ac:dyDescent="0.25">
      <c r="T3790"/>
    </row>
    <row r="3791" spans="20:20" x14ac:dyDescent="0.25">
      <c r="T3791"/>
    </row>
    <row r="3792" spans="20:20" x14ac:dyDescent="0.25">
      <c r="T3792"/>
    </row>
    <row r="3793" spans="20:20" x14ac:dyDescent="0.25">
      <c r="T3793"/>
    </row>
    <row r="3794" spans="20:20" x14ac:dyDescent="0.25">
      <c r="T3794"/>
    </row>
    <row r="3795" spans="20:20" x14ac:dyDescent="0.25">
      <c r="T3795"/>
    </row>
    <row r="3796" spans="20:20" x14ac:dyDescent="0.25">
      <c r="T3796"/>
    </row>
    <row r="3797" spans="20:20" x14ac:dyDescent="0.25">
      <c r="T3797"/>
    </row>
    <row r="3798" spans="20:20" x14ac:dyDescent="0.25">
      <c r="T3798"/>
    </row>
    <row r="3799" spans="20:20" x14ac:dyDescent="0.25">
      <c r="T3799"/>
    </row>
    <row r="3800" spans="20:20" x14ac:dyDescent="0.25">
      <c r="T3800"/>
    </row>
    <row r="3801" spans="20:20" x14ac:dyDescent="0.25">
      <c r="T3801"/>
    </row>
    <row r="3802" spans="20:20" x14ac:dyDescent="0.25">
      <c r="T3802"/>
    </row>
    <row r="3803" spans="20:20" x14ac:dyDescent="0.25">
      <c r="T3803"/>
    </row>
    <row r="3804" spans="20:20" x14ac:dyDescent="0.25">
      <c r="T3804"/>
    </row>
    <row r="3805" spans="20:20" x14ac:dyDescent="0.25">
      <c r="T3805"/>
    </row>
    <row r="3806" spans="20:20" x14ac:dyDescent="0.25">
      <c r="T3806"/>
    </row>
    <row r="3807" spans="20:20" x14ac:dyDescent="0.25">
      <c r="T3807"/>
    </row>
    <row r="3808" spans="20:20" x14ac:dyDescent="0.25">
      <c r="T3808"/>
    </row>
    <row r="3809" spans="20:20" x14ac:dyDescent="0.25">
      <c r="T3809"/>
    </row>
    <row r="3810" spans="20:20" x14ac:dyDescent="0.25">
      <c r="T3810"/>
    </row>
    <row r="3811" spans="20:20" x14ac:dyDescent="0.25">
      <c r="T3811"/>
    </row>
    <row r="3812" spans="20:20" x14ac:dyDescent="0.25">
      <c r="T3812"/>
    </row>
    <row r="3813" spans="20:20" x14ac:dyDescent="0.25">
      <c r="T3813"/>
    </row>
    <row r="3814" spans="20:20" x14ac:dyDescent="0.25">
      <c r="T3814"/>
    </row>
    <row r="3815" spans="20:20" x14ac:dyDescent="0.25">
      <c r="T3815"/>
    </row>
    <row r="3816" spans="20:20" x14ac:dyDescent="0.25">
      <c r="T3816"/>
    </row>
    <row r="3817" spans="20:20" x14ac:dyDescent="0.25">
      <c r="T3817"/>
    </row>
    <row r="3818" spans="20:20" x14ac:dyDescent="0.25">
      <c r="T3818"/>
    </row>
    <row r="3819" spans="20:20" x14ac:dyDescent="0.25">
      <c r="T3819"/>
    </row>
    <row r="3820" spans="20:20" x14ac:dyDescent="0.25">
      <c r="T3820"/>
    </row>
    <row r="3821" spans="20:20" x14ac:dyDescent="0.25">
      <c r="T3821"/>
    </row>
    <row r="3822" spans="20:20" x14ac:dyDescent="0.25">
      <c r="T3822"/>
    </row>
    <row r="3823" spans="20:20" x14ac:dyDescent="0.25">
      <c r="T3823"/>
    </row>
    <row r="3824" spans="20:20" x14ac:dyDescent="0.25">
      <c r="T3824"/>
    </row>
    <row r="3825" spans="20:20" x14ac:dyDescent="0.25">
      <c r="T3825"/>
    </row>
    <row r="3826" spans="20:20" x14ac:dyDescent="0.25">
      <c r="T3826"/>
    </row>
    <row r="3827" spans="20:20" x14ac:dyDescent="0.25">
      <c r="T3827"/>
    </row>
    <row r="3828" spans="20:20" x14ac:dyDescent="0.25">
      <c r="T3828"/>
    </row>
    <row r="3829" spans="20:20" x14ac:dyDescent="0.25">
      <c r="T3829"/>
    </row>
    <row r="3830" spans="20:20" x14ac:dyDescent="0.25">
      <c r="T3830"/>
    </row>
    <row r="3831" spans="20:20" x14ac:dyDescent="0.25">
      <c r="T3831"/>
    </row>
    <row r="3832" spans="20:20" x14ac:dyDescent="0.25">
      <c r="T3832"/>
    </row>
    <row r="3833" spans="20:20" x14ac:dyDescent="0.25">
      <c r="T3833"/>
    </row>
    <row r="3834" spans="20:20" x14ac:dyDescent="0.25">
      <c r="T3834"/>
    </row>
    <row r="3835" spans="20:20" x14ac:dyDescent="0.25">
      <c r="T3835"/>
    </row>
    <row r="3836" spans="20:20" x14ac:dyDescent="0.25">
      <c r="T3836"/>
    </row>
    <row r="3837" spans="20:20" x14ac:dyDescent="0.25">
      <c r="T3837"/>
    </row>
    <row r="3838" spans="20:20" x14ac:dyDescent="0.25">
      <c r="T3838"/>
    </row>
    <row r="3839" spans="20:20" x14ac:dyDescent="0.25">
      <c r="T3839"/>
    </row>
    <row r="3840" spans="20:20" x14ac:dyDescent="0.25">
      <c r="T3840"/>
    </row>
    <row r="3841" spans="20:20" x14ac:dyDescent="0.25">
      <c r="T3841"/>
    </row>
    <row r="3842" spans="20:20" x14ac:dyDescent="0.25">
      <c r="T3842"/>
    </row>
    <row r="3843" spans="20:20" x14ac:dyDescent="0.25">
      <c r="T3843"/>
    </row>
    <row r="3844" spans="20:20" x14ac:dyDescent="0.25">
      <c r="T3844"/>
    </row>
    <row r="3845" spans="20:20" x14ac:dyDescent="0.25">
      <c r="T3845"/>
    </row>
    <row r="3846" spans="20:20" x14ac:dyDescent="0.25">
      <c r="T3846"/>
    </row>
    <row r="3847" spans="20:20" x14ac:dyDescent="0.25">
      <c r="T3847"/>
    </row>
    <row r="3848" spans="20:20" x14ac:dyDescent="0.25">
      <c r="T3848"/>
    </row>
    <row r="3849" spans="20:20" x14ac:dyDescent="0.25">
      <c r="T3849"/>
    </row>
    <row r="3850" spans="20:20" x14ac:dyDescent="0.25">
      <c r="T3850"/>
    </row>
    <row r="3851" spans="20:20" x14ac:dyDescent="0.25">
      <c r="T3851"/>
    </row>
    <row r="3852" spans="20:20" x14ac:dyDescent="0.25">
      <c r="T3852"/>
    </row>
    <row r="3853" spans="20:20" x14ac:dyDescent="0.25">
      <c r="T3853"/>
    </row>
    <row r="3854" spans="20:20" x14ac:dyDescent="0.25">
      <c r="T3854"/>
    </row>
    <row r="3855" spans="20:20" x14ac:dyDescent="0.25">
      <c r="T3855"/>
    </row>
    <row r="3856" spans="20:20" x14ac:dyDescent="0.25">
      <c r="T3856"/>
    </row>
    <row r="3857" spans="20:20" x14ac:dyDescent="0.25">
      <c r="T3857"/>
    </row>
    <row r="3858" spans="20:20" x14ac:dyDescent="0.25">
      <c r="T3858"/>
    </row>
    <row r="3859" spans="20:20" x14ac:dyDescent="0.25">
      <c r="T3859"/>
    </row>
    <row r="3860" spans="20:20" x14ac:dyDescent="0.25">
      <c r="T3860"/>
    </row>
    <row r="3861" spans="20:20" x14ac:dyDescent="0.25">
      <c r="T3861"/>
    </row>
    <row r="3862" spans="20:20" x14ac:dyDescent="0.25">
      <c r="T3862"/>
    </row>
    <row r="3863" spans="20:20" x14ac:dyDescent="0.25">
      <c r="T3863"/>
    </row>
    <row r="3864" spans="20:20" x14ac:dyDescent="0.25">
      <c r="T3864"/>
    </row>
    <row r="3865" spans="20:20" x14ac:dyDescent="0.25">
      <c r="T3865"/>
    </row>
    <row r="3866" spans="20:20" x14ac:dyDescent="0.25">
      <c r="T3866"/>
    </row>
    <row r="3867" spans="20:20" x14ac:dyDescent="0.25">
      <c r="T3867"/>
    </row>
    <row r="3868" spans="20:20" x14ac:dyDescent="0.25">
      <c r="T3868"/>
    </row>
    <row r="3869" spans="20:20" x14ac:dyDescent="0.25">
      <c r="T3869"/>
    </row>
    <row r="3870" spans="20:20" x14ac:dyDescent="0.25">
      <c r="T3870"/>
    </row>
    <row r="3871" spans="20:20" x14ac:dyDescent="0.25">
      <c r="T3871"/>
    </row>
    <row r="3872" spans="20:20" x14ac:dyDescent="0.25">
      <c r="T3872"/>
    </row>
    <row r="3873" spans="20:20" x14ac:dyDescent="0.25">
      <c r="T3873"/>
    </row>
    <row r="3874" spans="20:20" x14ac:dyDescent="0.25">
      <c r="T3874"/>
    </row>
    <row r="3875" spans="20:20" x14ac:dyDescent="0.25">
      <c r="T3875"/>
    </row>
    <row r="3876" spans="20:20" x14ac:dyDescent="0.25">
      <c r="T3876"/>
    </row>
    <row r="3877" spans="20:20" x14ac:dyDescent="0.25">
      <c r="T3877"/>
    </row>
    <row r="3878" spans="20:20" x14ac:dyDescent="0.25">
      <c r="T3878"/>
    </row>
    <row r="3879" spans="20:20" x14ac:dyDescent="0.25">
      <c r="T3879"/>
    </row>
    <row r="3880" spans="20:20" x14ac:dyDescent="0.25">
      <c r="T3880"/>
    </row>
    <row r="3881" spans="20:20" x14ac:dyDescent="0.25">
      <c r="T3881"/>
    </row>
    <row r="3882" spans="20:20" x14ac:dyDescent="0.25">
      <c r="T3882"/>
    </row>
    <row r="3883" spans="20:20" x14ac:dyDescent="0.25">
      <c r="T3883"/>
    </row>
    <row r="3884" spans="20:20" x14ac:dyDescent="0.25">
      <c r="T3884"/>
    </row>
    <row r="3885" spans="20:20" x14ac:dyDescent="0.25">
      <c r="T3885"/>
    </row>
    <row r="3886" spans="20:20" x14ac:dyDescent="0.25">
      <c r="T3886"/>
    </row>
    <row r="3887" spans="20:20" x14ac:dyDescent="0.25">
      <c r="T3887"/>
    </row>
    <row r="3888" spans="20:20" x14ac:dyDescent="0.25">
      <c r="T3888"/>
    </row>
    <row r="3889" spans="20:20" x14ac:dyDescent="0.25">
      <c r="T3889"/>
    </row>
    <row r="3890" spans="20:20" x14ac:dyDescent="0.25">
      <c r="T3890"/>
    </row>
    <row r="3891" spans="20:20" x14ac:dyDescent="0.25">
      <c r="T3891"/>
    </row>
    <row r="3892" spans="20:20" x14ac:dyDescent="0.25">
      <c r="T3892"/>
    </row>
    <row r="3893" spans="20:20" x14ac:dyDescent="0.25">
      <c r="T3893"/>
    </row>
    <row r="3894" spans="20:20" x14ac:dyDescent="0.25">
      <c r="T3894"/>
    </row>
    <row r="3895" spans="20:20" x14ac:dyDescent="0.25">
      <c r="T3895"/>
    </row>
    <row r="3896" spans="20:20" x14ac:dyDescent="0.25">
      <c r="T3896"/>
    </row>
    <row r="3897" spans="20:20" x14ac:dyDescent="0.25">
      <c r="T3897"/>
    </row>
    <row r="3898" spans="20:20" x14ac:dyDescent="0.25">
      <c r="T3898"/>
    </row>
    <row r="3899" spans="20:20" x14ac:dyDescent="0.25">
      <c r="T3899"/>
    </row>
    <row r="3900" spans="20:20" x14ac:dyDescent="0.25">
      <c r="T3900"/>
    </row>
    <row r="3901" spans="20:20" x14ac:dyDescent="0.25">
      <c r="T3901"/>
    </row>
    <row r="3902" spans="20:20" x14ac:dyDescent="0.25">
      <c r="T3902"/>
    </row>
    <row r="3903" spans="20:20" x14ac:dyDescent="0.25">
      <c r="T3903"/>
    </row>
    <row r="3904" spans="20:20" x14ac:dyDescent="0.25">
      <c r="T3904"/>
    </row>
    <row r="3905" spans="20:20" x14ac:dyDescent="0.25">
      <c r="T3905"/>
    </row>
    <row r="3906" spans="20:20" x14ac:dyDescent="0.25">
      <c r="T3906"/>
    </row>
    <row r="3907" spans="20:20" x14ac:dyDescent="0.25">
      <c r="T3907"/>
    </row>
    <row r="3908" spans="20:20" x14ac:dyDescent="0.25">
      <c r="T3908"/>
    </row>
    <row r="3909" spans="20:20" x14ac:dyDescent="0.25">
      <c r="T3909"/>
    </row>
    <row r="3910" spans="20:20" x14ac:dyDescent="0.25">
      <c r="T3910"/>
    </row>
    <row r="3911" spans="20:20" x14ac:dyDescent="0.25">
      <c r="T3911"/>
    </row>
    <row r="3912" spans="20:20" x14ac:dyDescent="0.25">
      <c r="T3912"/>
    </row>
    <row r="3913" spans="20:20" x14ac:dyDescent="0.25">
      <c r="T3913"/>
    </row>
    <row r="3914" spans="20:20" x14ac:dyDescent="0.25">
      <c r="T3914"/>
    </row>
    <row r="3915" spans="20:20" x14ac:dyDescent="0.25">
      <c r="T3915"/>
    </row>
    <row r="3916" spans="20:20" x14ac:dyDescent="0.25">
      <c r="T3916"/>
    </row>
    <row r="3917" spans="20:20" x14ac:dyDescent="0.25">
      <c r="T3917"/>
    </row>
    <row r="3918" spans="20:20" x14ac:dyDescent="0.25">
      <c r="T3918"/>
    </row>
    <row r="3919" spans="20:20" x14ac:dyDescent="0.25">
      <c r="T3919"/>
    </row>
    <row r="3920" spans="20:20" x14ac:dyDescent="0.25">
      <c r="T3920"/>
    </row>
    <row r="3921" spans="20:20" x14ac:dyDescent="0.25">
      <c r="T3921"/>
    </row>
    <row r="3922" spans="20:20" x14ac:dyDescent="0.25">
      <c r="T3922"/>
    </row>
    <row r="3923" spans="20:20" x14ac:dyDescent="0.25">
      <c r="T3923"/>
    </row>
    <row r="3924" spans="20:20" x14ac:dyDescent="0.25">
      <c r="T3924"/>
    </row>
    <row r="3925" spans="20:20" x14ac:dyDescent="0.25">
      <c r="T3925"/>
    </row>
    <row r="3926" spans="20:20" x14ac:dyDescent="0.25">
      <c r="T3926"/>
    </row>
    <row r="3927" spans="20:20" x14ac:dyDescent="0.25">
      <c r="T3927"/>
    </row>
    <row r="3928" spans="20:20" x14ac:dyDescent="0.25">
      <c r="T3928"/>
    </row>
    <row r="3929" spans="20:20" x14ac:dyDescent="0.25">
      <c r="T3929"/>
    </row>
    <row r="3930" spans="20:20" x14ac:dyDescent="0.25">
      <c r="T3930"/>
    </row>
    <row r="3931" spans="20:20" x14ac:dyDescent="0.25">
      <c r="T3931"/>
    </row>
    <row r="3932" spans="20:20" x14ac:dyDescent="0.25">
      <c r="T3932"/>
    </row>
    <row r="3933" spans="20:20" x14ac:dyDescent="0.25">
      <c r="T3933"/>
    </row>
    <row r="3934" spans="20:20" x14ac:dyDescent="0.25">
      <c r="T3934"/>
    </row>
    <row r="3935" spans="20:20" x14ac:dyDescent="0.25">
      <c r="T3935"/>
    </row>
    <row r="3936" spans="20:20" x14ac:dyDescent="0.25">
      <c r="T3936"/>
    </row>
    <row r="3937" spans="20:20" x14ac:dyDescent="0.25">
      <c r="T3937"/>
    </row>
    <row r="3938" spans="20:20" x14ac:dyDescent="0.25">
      <c r="T3938"/>
    </row>
    <row r="3939" spans="20:20" x14ac:dyDescent="0.25">
      <c r="T3939"/>
    </row>
    <row r="3940" spans="20:20" x14ac:dyDescent="0.25">
      <c r="T3940"/>
    </row>
    <row r="3941" spans="20:20" x14ac:dyDescent="0.25">
      <c r="T3941"/>
    </row>
    <row r="3942" spans="20:20" x14ac:dyDescent="0.25">
      <c r="T3942"/>
    </row>
    <row r="3943" spans="20:20" x14ac:dyDescent="0.25">
      <c r="T3943"/>
    </row>
    <row r="3944" spans="20:20" x14ac:dyDescent="0.25">
      <c r="T3944"/>
    </row>
    <row r="3945" spans="20:20" x14ac:dyDescent="0.25">
      <c r="T3945"/>
    </row>
    <row r="3946" spans="20:20" x14ac:dyDescent="0.25">
      <c r="T3946"/>
    </row>
    <row r="3947" spans="20:20" x14ac:dyDescent="0.25">
      <c r="T3947"/>
    </row>
    <row r="3948" spans="20:20" x14ac:dyDescent="0.25">
      <c r="T3948"/>
    </row>
    <row r="3949" spans="20:20" x14ac:dyDescent="0.25">
      <c r="T3949"/>
    </row>
    <row r="3950" spans="20:20" x14ac:dyDescent="0.25">
      <c r="T3950"/>
    </row>
    <row r="3951" spans="20:20" x14ac:dyDescent="0.25">
      <c r="T3951"/>
    </row>
    <row r="3952" spans="20:20" x14ac:dyDescent="0.25">
      <c r="T3952"/>
    </row>
    <row r="3953" spans="20:20" x14ac:dyDescent="0.25">
      <c r="T3953"/>
    </row>
    <row r="3954" spans="20:20" x14ac:dyDescent="0.25">
      <c r="T3954"/>
    </row>
    <row r="3955" spans="20:20" x14ac:dyDescent="0.25">
      <c r="T3955"/>
    </row>
    <row r="3956" spans="20:20" x14ac:dyDescent="0.25">
      <c r="T3956"/>
    </row>
    <row r="3957" spans="20:20" x14ac:dyDescent="0.25">
      <c r="T3957"/>
    </row>
    <row r="3958" spans="20:20" x14ac:dyDescent="0.25">
      <c r="T3958"/>
    </row>
    <row r="3959" spans="20:20" x14ac:dyDescent="0.25">
      <c r="T3959"/>
    </row>
    <row r="3960" spans="20:20" x14ac:dyDescent="0.25">
      <c r="T3960"/>
    </row>
    <row r="3961" spans="20:20" x14ac:dyDescent="0.25">
      <c r="T3961"/>
    </row>
    <row r="3962" spans="20:20" x14ac:dyDescent="0.25">
      <c r="T3962"/>
    </row>
    <row r="3963" spans="20:20" x14ac:dyDescent="0.25">
      <c r="T3963"/>
    </row>
    <row r="3964" spans="20:20" x14ac:dyDescent="0.25">
      <c r="T3964"/>
    </row>
    <row r="3965" spans="20:20" x14ac:dyDescent="0.25">
      <c r="T3965"/>
    </row>
    <row r="3966" spans="20:20" x14ac:dyDescent="0.25">
      <c r="T3966"/>
    </row>
    <row r="3967" spans="20:20" x14ac:dyDescent="0.25">
      <c r="T3967"/>
    </row>
    <row r="3968" spans="20:20" x14ac:dyDescent="0.25">
      <c r="T3968"/>
    </row>
    <row r="3969" spans="20:20" x14ac:dyDescent="0.25">
      <c r="T3969"/>
    </row>
    <row r="3970" spans="20:20" x14ac:dyDescent="0.25">
      <c r="T3970"/>
    </row>
    <row r="3971" spans="20:20" x14ac:dyDescent="0.25">
      <c r="T3971"/>
    </row>
    <row r="3972" spans="20:20" x14ac:dyDescent="0.25">
      <c r="T3972"/>
    </row>
    <row r="3973" spans="20:20" x14ac:dyDescent="0.25">
      <c r="T3973"/>
    </row>
    <row r="3974" spans="20:20" x14ac:dyDescent="0.25">
      <c r="T3974"/>
    </row>
    <row r="3975" spans="20:20" x14ac:dyDescent="0.25">
      <c r="T3975"/>
    </row>
    <row r="3976" spans="20:20" x14ac:dyDescent="0.25">
      <c r="T3976"/>
    </row>
    <row r="3977" spans="20:20" x14ac:dyDescent="0.25">
      <c r="T3977"/>
    </row>
    <row r="3978" spans="20:20" x14ac:dyDescent="0.25">
      <c r="T3978"/>
    </row>
    <row r="3979" spans="20:20" x14ac:dyDescent="0.25">
      <c r="T3979"/>
    </row>
    <row r="3980" spans="20:20" x14ac:dyDescent="0.25">
      <c r="T3980"/>
    </row>
    <row r="3981" spans="20:20" x14ac:dyDescent="0.25">
      <c r="T3981"/>
    </row>
    <row r="3982" spans="20:20" x14ac:dyDescent="0.25">
      <c r="T3982"/>
    </row>
    <row r="3983" spans="20:20" x14ac:dyDescent="0.25">
      <c r="T3983"/>
    </row>
    <row r="3984" spans="20:20" x14ac:dyDescent="0.25">
      <c r="T3984"/>
    </row>
    <row r="3985" spans="20:20" x14ac:dyDescent="0.25">
      <c r="T3985"/>
    </row>
    <row r="3986" spans="20:20" x14ac:dyDescent="0.25">
      <c r="T3986"/>
    </row>
    <row r="3987" spans="20:20" x14ac:dyDescent="0.25">
      <c r="T3987"/>
    </row>
    <row r="3988" spans="20:20" x14ac:dyDescent="0.25">
      <c r="T3988"/>
    </row>
    <row r="3989" spans="20:20" x14ac:dyDescent="0.25">
      <c r="T3989"/>
    </row>
    <row r="3990" spans="20:20" x14ac:dyDescent="0.25">
      <c r="T3990"/>
    </row>
    <row r="3991" spans="20:20" x14ac:dyDescent="0.25">
      <c r="T3991"/>
    </row>
    <row r="3992" spans="20:20" x14ac:dyDescent="0.25">
      <c r="T3992"/>
    </row>
    <row r="3993" spans="20:20" x14ac:dyDescent="0.25">
      <c r="T3993"/>
    </row>
    <row r="3994" spans="20:20" x14ac:dyDescent="0.25">
      <c r="T3994"/>
    </row>
    <row r="3995" spans="20:20" x14ac:dyDescent="0.25">
      <c r="T3995"/>
    </row>
    <row r="3996" spans="20:20" x14ac:dyDescent="0.25">
      <c r="T3996"/>
    </row>
    <row r="3997" spans="20:20" x14ac:dyDescent="0.25">
      <c r="T3997"/>
    </row>
    <row r="3998" spans="20:20" x14ac:dyDescent="0.25">
      <c r="T3998"/>
    </row>
    <row r="4042" spans="1:22" s="3" customFormat="1" x14ac:dyDescent="0.25">
      <c r="A4042"/>
      <c r="B4042"/>
      <c r="C4042"/>
      <c r="D4042"/>
      <c r="E4042"/>
      <c r="F4042"/>
      <c r="J4042"/>
      <c r="K4042"/>
      <c r="L4042"/>
      <c r="M4042"/>
      <c r="N4042" s="2">
        <v>464962500</v>
      </c>
      <c r="U4042"/>
      <c r="V4042"/>
    </row>
    <row r="4043" spans="1:22" s="3" customFormat="1" x14ac:dyDescent="0.25">
      <c r="A4043"/>
      <c r="B4043"/>
      <c r="C4043"/>
      <c r="D4043"/>
      <c r="E4043"/>
      <c r="F4043"/>
      <c r="J4043"/>
      <c r="K4043"/>
      <c r="L4043"/>
      <c r="M4043"/>
      <c r="N4043" s="2" t="e">
        <f>SUM(#REF!)</f>
        <v>#REF!</v>
      </c>
      <c r="U4043"/>
      <c r="V4043"/>
    </row>
    <row r="4044" spans="1:22" s="3" customFormat="1" x14ac:dyDescent="0.25">
      <c r="A4044"/>
      <c r="B4044"/>
      <c r="C4044"/>
      <c r="D4044"/>
      <c r="E4044"/>
      <c r="F4044"/>
      <c r="J4044"/>
      <c r="K4044"/>
      <c r="L4044"/>
      <c r="M4044"/>
      <c r="N4044" s="2" t="e">
        <f>N4042-N4043</f>
        <v>#REF!</v>
      </c>
      <c r="U4044"/>
      <c r="V4044"/>
    </row>
    <row r="4120" spans="1:22" s="3" customFormat="1" x14ac:dyDescent="0.25">
      <c r="A4120"/>
      <c r="B4120"/>
      <c r="C4120"/>
      <c r="D4120"/>
      <c r="E4120"/>
      <c r="F4120"/>
      <c r="J4120"/>
      <c r="K4120"/>
      <c r="L4120"/>
      <c r="M4120"/>
      <c r="N4120" s="2" t="e">
        <f>SUM(#REF!)</f>
        <v>#REF!</v>
      </c>
      <c r="U4120"/>
      <c r="V4120"/>
    </row>
    <row r="4148" spans="1:22" s="3" customFormat="1" x14ac:dyDescent="0.25">
      <c r="A4148"/>
      <c r="B4148"/>
      <c r="C4148"/>
      <c r="D4148"/>
      <c r="E4148"/>
      <c r="F4148"/>
      <c r="J4148"/>
      <c r="K4148"/>
      <c r="L4148"/>
      <c r="M4148"/>
      <c r="N4148" s="2">
        <v>4193414</v>
      </c>
      <c r="U4148"/>
      <c r="V4148"/>
    </row>
    <row r="4149" spans="1:22" s="3" customFormat="1" x14ac:dyDescent="0.25">
      <c r="A4149"/>
      <c r="B4149"/>
      <c r="C4149"/>
      <c r="D4149"/>
      <c r="E4149"/>
      <c r="F4149"/>
      <c r="J4149"/>
      <c r="K4149"/>
      <c r="L4149"/>
      <c r="M4149"/>
      <c r="N4149" s="2" t="e">
        <f>SUM(#REF!)</f>
        <v>#REF!</v>
      </c>
      <c r="U4149"/>
      <c r="V4149"/>
    </row>
    <row r="4150" spans="1:22" s="3" customFormat="1" x14ac:dyDescent="0.25">
      <c r="A4150"/>
      <c r="B4150"/>
      <c r="C4150"/>
      <c r="D4150"/>
      <c r="E4150"/>
      <c r="F4150"/>
      <c r="J4150"/>
      <c r="K4150"/>
      <c r="L4150"/>
      <c r="M4150"/>
      <c r="N4150" s="2" t="e">
        <f>N4148-N4149</f>
        <v>#REF!</v>
      </c>
      <c r="U4150"/>
      <c r="V4150"/>
    </row>
    <row r="4897" spans="1:22" s="3" customFormat="1" x14ac:dyDescent="0.25">
      <c r="A4897"/>
      <c r="B4897"/>
      <c r="C4897"/>
      <c r="D4897"/>
      <c r="E4897"/>
      <c r="F4897"/>
      <c r="J4897"/>
      <c r="K4897"/>
      <c r="L4897"/>
      <c r="M4897"/>
      <c r="N4897" s="41" t="s">
        <v>472</v>
      </c>
      <c r="U4897"/>
      <c r="V4897"/>
    </row>
    <row r="4898" spans="1:22" s="3" customFormat="1" x14ac:dyDescent="0.25">
      <c r="A4898"/>
      <c r="B4898"/>
      <c r="C4898"/>
      <c r="D4898"/>
      <c r="E4898"/>
      <c r="F4898"/>
      <c r="J4898"/>
      <c r="K4898"/>
      <c r="L4898"/>
      <c r="M4898"/>
      <c r="N4898" s="41" t="s">
        <v>472</v>
      </c>
      <c r="U4898"/>
      <c r="V4898"/>
    </row>
    <row r="4899" spans="1:22" s="3" customFormat="1" x14ac:dyDescent="0.25">
      <c r="A4899"/>
      <c r="B4899"/>
      <c r="C4899"/>
      <c r="D4899"/>
      <c r="E4899"/>
      <c r="F4899"/>
      <c r="J4899"/>
      <c r="K4899"/>
      <c r="L4899"/>
      <c r="M4899"/>
      <c r="N4899" s="41" t="s">
        <v>472</v>
      </c>
      <c r="U4899"/>
      <c r="V4899"/>
    </row>
  </sheetData>
  <dataValidations count="2">
    <dataValidation type="list" allowBlank="1" showInputMessage="1" showErrorMessage="1" sqref="G151:G159 G363 G135:G139 G161:G163 G351 G348 G338 G333:G334 G327 G325 G323 G321 G319 G316 G310:G311 G224 G218 G208:G212 G201:G204 G199 G197 G195 G184:G189 G168:G178 G165:G166 G126:G133">
      <formula1>#REF!</formula1>
    </dataValidation>
    <dataValidation type="list" allowBlank="1" showInputMessage="1" showErrorMessage="1" sqref="G260 G273:G287 G289:G291 G294:G309 G312 G314:G315 G317 G322 G324 G328:G332 G335:G337 G339:G347 G349 G352:G356 G358:G362 G269:G271 G263:G267 G238:G240 G242:G253">
      <formula1>#REF!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'[2]Budget Code'!#REF!</xm:f>
          </x14:formula1>
          <xm:sqref>D96:D97 D99:D125 H3:H125 D3:D94</xm:sqref>
        </x14:dataValidation>
        <x14:dataValidation type="list" allowBlank="1" showInputMessage="1" showErrorMessage="1">
          <x14:formula1>
            <xm:f>'[2]Vendor List'!#REF!</xm:f>
          </x14:formula1>
          <xm:sqref>J258:J259 J221:J222 J284:J285 J96:J97 J72:J94 J99:J125 J3:J64</xm:sqref>
        </x14:dataValidation>
        <x14:dataValidation type="list" allowBlank="1" showInputMessage="1" showErrorMessage="1">
          <x14:formula1>
            <xm:f>[2]COA!#REF!</xm:f>
          </x14:formula1>
          <xm:sqref>G134 G357 G350 G326 G320 G318 G313 G292:G293 G288 G272 G268 G261:G262 G254:G259 G241 G225:G237 G219:G223 G213:G217 G205:G207 G200 G198 G196 G190:G194 G179:G183 G167 G164 G160 G140:G150 G3:G125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843"/>
  <sheetViews>
    <sheetView topLeftCell="A3" zoomScale="60" zoomScaleNormal="60" workbookViewId="0">
      <selection activeCell="I1" sqref="I1"/>
    </sheetView>
  </sheetViews>
  <sheetFormatPr defaultColWidth="8.85546875" defaultRowHeight="15" x14ac:dyDescent="0.25"/>
  <cols>
    <col min="1" max="1" width="11.42578125" bestFit="1" customWidth="1"/>
    <col min="2" max="2" width="5.28515625" customWidth="1"/>
    <col min="3" max="3" width="11.28515625" customWidth="1"/>
    <col min="4" max="4" width="30.7109375" customWidth="1"/>
    <col min="5" max="6" width="11" customWidth="1"/>
    <col min="7" max="7" width="43.85546875" style="3" customWidth="1"/>
    <col min="8" max="8" width="31.28515625" style="3" customWidth="1"/>
    <col min="9" max="9" width="59" style="3" customWidth="1"/>
    <col min="10" max="10" width="29" customWidth="1"/>
    <col min="11" max="11" width="0.28515625" customWidth="1"/>
    <col min="12" max="12" width="23.28515625" customWidth="1"/>
    <col min="13" max="13" width="16.28515625" bestFit="1" customWidth="1"/>
    <col min="14" max="14" width="19.42578125" style="2" bestFit="1" customWidth="1"/>
    <col min="15" max="15" width="23.7109375" style="3" bestFit="1" customWidth="1"/>
    <col min="16" max="16" width="16.42578125" style="3" bestFit="1" customWidth="1"/>
    <col min="17" max="17" width="11.7109375" style="3" bestFit="1" customWidth="1"/>
    <col min="18" max="18" width="11.42578125" style="3" bestFit="1" customWidth="1"/>
    <col min="19" max="19" width="11.7109375" style="3" bestFit="1" customWidth="1"/>
    <col min="20" max="20" width="14.7109375" style="3" bestFit="1" customWidth="1"/>
    <col min="22" max="22" width="11.42578125" bestFit="1" customWidth="1"/>
  </cols>
  <sheetData>
    <row r="1" spans="1:20" x14ac:dyDescent="0.25">
      <c r="A1">
        <v>1</v>
      </c>
      <c r="B1">
        <f>+A1+1</f>
        <v>2</v>
      </c>
      <c r="C1">
        <f t="shared" ref="C1:N1" si="0">+B1+1</f>
        <v>3</v>
      </c>
      <c r="F1" t="e">
        <f>+#REF!+1</f>
        <v>#REF!</v>
      </c>
      <c r="G1" t="e">
        <f t="shared" si="0"/>
        <v>#REF!</v>
      </c>
      <c r="H1"/>
      <c r="I1"/>
      <c r="K1" t="e">
        <f>+#REF!+1</f>
        <v>#REF!</v>
      </c>
      <c r="L1" t="e">
        <f t="shared" si="0"/>
        <v>#REF!</v>
      </c>
      <c r="M1" t="e">
        <f t="shared" si="0"/>
        <v>#REF!</v>
      </c>
      <c r="N1" s="2" t="e">
        <f t="shared" si="0"/>
        <v>#REF!</v>
      </c>
    </row>
    <row r="2" spans="1:20" s="10" customFormat="1" ht="72.75" customHeight="1" x14ac:dyDescent="0.25">
      <c r="A2" s="4" t="s">
        <v>34</v>
      </c>
      <c r="B2" s="5" t="s">
        <v>35</v>
      </c>
      <c r="C2" s="6" t="s">
        <v>36</v>
      </c>
      <c r="D2" s="5" t="s">
        <v>37</v>
      </c>
      <c r="E2" s="5" t="s">
        <v>38</v>
      </c>
      <c r="F2" s="5" t="s">
        <v>39</v>
      </c>
      <c r="G2" s="5" t="s">
        <v>40</v>
      </c>
      <c r="H2" s="5" t="s">
        <v>41</v>
      </c>
      <c r="I2" s="5" t="s">
        <v>42</v>
      </c>
      <c r="J2" s="5" t="s">
        <v>43</v>
      </c>
      <c r="K2" s="5" t="s">
        <v>44</v>
      </c>
      <c r="L2" s="5" t="s">
        <v>45</v>
      </c>
      <c r="M2" s="7" t="s">
        <v>46</v>
      </c>
      <c r="N2" s="8"/>
      <c r="O2" s="9"/>
      <c r="P2" s="9"/>
      <c r="Q2" s="9"/>
      <c r="R2" s="9"/>
      <c r="S2" s="9"/>
    </row>
    <row r="3" spans="1:20" x14ac:dyDescent="0.25">
      <c r="A3" s="12" t="s">
        <v>370</v>
      </c>
      <c r="B3" s="1">
        <v>1</v>
      </c>
      <c r="C3" s="13">
        <v>43525</v>
      </c>
      <c r="D3" s="1" t="s">
        <v>297</v>
      </c>
      <c r="E3" t="s">
        <v>32</v>
      </c>
      <c r="F3" s="14" t="str">
        <f>LEFT(Table36[[#This Row],[Account Description ]],5)</f>
        <v>53110</v>
      </c>
      <c r="G3" s="1" t="s">
        <v>92</v>
      </c>
      <c r="H3" s="1" t="s">
        <v>49</v>
      </c>
      <c r="I3" s="1" t="s">
        <v>371</v>
      </c>
      <c r="J3" s="1" t="s">
        <v>89</v>
      </c>
      <c r="K3" s="16"/>
      <c r="L3" s="16">
        <v>9767000</v>
      </c>
      <c r="M3" s="17"/>
      <c r="T3"/>
    </row>
    <row r="4" spans="1:20" x14ac:dyDescent="0.25">
      <c r="A4" s="12" t="s">
        <v>370</v>
      </c>
      <c r="B4" s="1">
        <v>2</v>
      </c>
      <c r="C4" s="13">
        <v>43525</v>
      </c>
      <c r="D4" s="1" t="s">
        <v>297</v>
      </c>
      <c r="E4" t="s">
        <v>32</v>
      </c>
      <c r="F4" s="14" t="str">
        <f>LEFT(Table36[[#This Row],[Account Description ]],5)</f>
        <v>53110</v>
      </c>
      <c r="G4" s="1" t="s">
        <v>92</v>
      </c>
      <c r="H4" s="1" t="s">
        <v>49</v>
      </c>
      <c r="I4" s="1" t="s">
        <v>372</v>
      </c>
      <c r="J4" s="1" t="s">
        <v>89</v>
      </c>
      <c r="K4" s="16"/>
      <c r="L4" s="16">
        <v>80000</v>
      </c>
      <c r="M4" s="17"/>
      <c r="T4"/>
    </row>
    <row r="5" spans="1:20" x14ac:dyDescent="0.25">
      <c r="A5" s="12" t="s">
        <v>370</v>
      </c>
      <c r="B5" s="1">
        <v>3</v>
      </c>
      <c r="C5" s="13">
        <v>43525</v>
      </c>
      <c r="D5" s="1" t="s">
        <v>297</v>
      </c>
      <c r="E5" t="s">
        <v>32</v>
      </c>
      <c r="F5" s="14" t="str">
        <f>LEFT(Table36[[#This Row],[Account Description ]],5)</f>
        <v>53110</v>
      </c>
      <c r="G5" s="1" t="s">
        <v>92</v>
      </c>
      <c r="H5" s="1" t="s">
        <v>49</v>
      </c>
      <c r="I5" s="1" t="s">
        <v>373</v>
      </c>
      <c r="J5" s="1" t="s">
        <v>89</v>
      </c>
      <c r="K5" s="16"/>
      <c r="L5" s="16">
        <v>2185200</v>
      </c>
      <c r="M5" s="17"/>
      <c r="T5"/>
    </row>
    <row r="6" spans="1:20" x14ac:dyDescent="0.25">
      <c r="A6" s="12" t="s">
        <v>370</v>
      </c>
      <c r="B6" s="1">
        <v>4</v>
      </c>
      <c r="C6" s="13">
        <v>43525</v>
      </c>
      <c r="D6" s="1" t="s">
        <v>297</v>
      </c>
      <c r="E6" t="s">
        <v>32</v>
      </c>
      <c r="F6" s="14" t="str">
        <f>LEFT(Table36[[#This Row],[Account Description ]],5)</f>
        <v>53110</v>
      </c>
      <c r="G6" s="1" t="s">
        <v>92</v>
      </c>
      <c r="H6" s="1" t="s">
        <v>49</v>
      </c>
      <c r="I6" s="1" t="s">
        <v>374</v>
      </c>
      <c r="J6" s="1" t="s">
        <v>89</v>
      </c>
      <c r="K6" s="16"/>
      <c r="L6" s="16">
        <v>29710500</v>
      </c>
      <c r="M6" s="17">
        <f>Table36[[#This Row],[Debet]]</f>
        <v>29710500</v>
      </c>
      <c r="T6"/>
    </row>
    <row r="7" spans="1:20" x14ac:dyDescent="0.25">
      <c r="A7" s="12" t="s">
        <v>370</v>
      </c>
      <c r="B7" s="1">
        <v>5</v>
      </c>
      <c r="C7" s="13">
        <v>43525</v>
      </c>
      <c r="D7" s="1" t="s">
        <v>297</v>
      </c>
      <c r="E7" t="s">
        <v>32</v>
      </c>
      <c r="F7" s="14" t="str">
        <f>LEFT(Table36[[#This Row],[Account Description ]],5)</f>
        <v>53110</v>
      </c>
      <c r="G7" s="1" t="s">
        <v>92</v>
      </c>
      <c r="H7" s="1" t="s">
        <v>49</v>
      </c>
      <c r="I7" s="1" t="s">
        <v>375</v>
      </c>
      <c r="J7" s="1" t="s">
        <v>89</v>
      </c>
      <c r="K7" s="16"/>
      <c r="L7" s="16">
        <v>24788000</v>
      </c>
      <c r="M7" s="17">
        <f>Table36[[#This Row],[Debet]]</f>
        <v>24788000</v>
      </c>
      <c r="T7"/>
    </row>
    <row r="8" spans="1:20" x14ac:dyDescent="0.25">
      <c r="A8" s="12" t="s">
        <v>370</v>
      </c>
      <c r="B8" s="1">
        <v>6</v>
      </c>
      <c r="C8" s="13">
        <v>43525</v>
      </c>
      <c r="D8" s="1" t="s">
        <v>297</v>
      </c>
      <c r="E8" t="s">
        <v>32</v>
      </c>
      <c r="F8" s="14" t="str">
        <f>LEFT(Table36[[#This Row],[Account Description ]],5)</f>
        <v>53110</v>
      </c>
      <c r="G8" s="1" t="s">
        <v>92</v>
      </c>
      <c r="H8" s="1" t="s">
        <v>49</v>
      </c>
      <c r="I8" s="1" t="s">
        <v>376</v>
      </c>
      <c r="J8" s="1" t="s">
        <v>89</v>
      </c>
      <c r="K8" s="16"/>
      <c r="L8" s="16">
        <v>9757000</v>
      </c>
      <c r="M8" s="17">
        <f>Table36[[#This Row],[Debet]]</f>
        <v>9757000</v>
      </c>
      <c r="T8"/>
    </row>
    <row r="9" spans="1:20" x14ac:dyDescent="0.25">
      <c r="A9" s="12" t="s">
        <v>370</v>
      </c>
      <c r="B9" s="1">
        <v>7</v>
      </c>
      <c r="C9" s="13">
        <v>43525</v>
      </c>
      <c r="D9" s="1" t="s">
        <v>297</v>
      </c>
      <c r="E9" t="s">
        <v>32</v>
      </c>
      <c r="F9" s="14" t="str">
        <f>LEFT(Table36[[#This Row],[Account Description ]],5)</f>
        <v>53110</v>
      </c>
      <c r="G9" s="1" t="s">
        <v>92</v>
      </c>
      <c r="H9" s="1" t="s">
        <v>49</v>
      </c>
      <c r="I9" s="1" t="s">
        <v>377</v>
      </c>
      <c r="J9" s="1" t="s">
        <v>89</v>
      </c>
      <c r="K9" s="16"/>
      <c r="L9" s="16">
        <v>6185600</v>
      </c>
      <c r="M9" s="17">
        <f>Table36[[#This Row],[Debet]]</f>
        <v>6185600</v>
      </c>
      <c r="T9"/>
    </row>
    <row r="10" spans="1:20" x14ac:dyDescent="0.25">
      <c r="A10" s="12" t="s">
        <v>370</v>
      </c>
      <c r="B10" s="1">
        <v>8</v>
      </c>
      <c r="C10" s="13">
        <v>43525</v>
      </c>
      <c r="D10" s="1" t="s">
        <v>297</v>
      </c>
      <c r="E10" t="s">
        <v>32</v>
      </c>
      <c r="F10" s="14" t="str">
        <f>LEFT(Table36[[#This Row],[Account Description ]],5)</f>
        <v>53110</v>
      </c>
      <c r="G10" s="1" t="s">
        <v>92</v>
      </c>
      <c r="H10" s="1" t="s">
        <v>49</v>
      </c>
      <c r="I10" s="1" t="s">
        <v>378</v>
      </c>
      <c r="J10" s="1" t="s">
        <v>89</v>
      </c>
      <c r="K10" s="16"/>
      <c r="L10" s="16">
        <v>8730000</v>
      </c>
      <c r="M10" s="17">
        <f>Table36[[#This Row],[Debet]]</f>
        <v>8730000</v>
      </c>
      <c r="T10"/>
    </row>
    <row r="11" spans="1:20" x14ac:dyDescent="0.25">
      <c r="A11" s="12" t="s">
        <v>370</v>
      </c>
      <c r="B11" s="1">
        <v>9</v>
      </c>
      <c r="C11" s="13">
        <v>43525</v>
      </c>
      <c r="D11" s="1" t="s">
        <v>297</v>
      </c>
      <c r="E11" t="s">
        <v>32</v>
      </c>
      <c r="F11" s="14" t="str">
        <f>LEFT(Table36[[#This Row],[Account Description ]],5)</f>
        <v>53110</v>
      </c>
      <c r="G11" s="1" t="s">
        <v>92</v>
      </c>
      <c r="H11" s="1" t="s">
        <v>49</v>
      </c>
      <c r="I11" s="1" t="s">
        <v>379</v>
      </c>
      <c r="J11" s="1" t="s">
        <v>89</v>
      </c>
      <c r="K11" s="16"/>
      <c r="L11" s="16">
        <v>2334800</v>
      </c>
      <c r="M11" s="17">
        <f>Table36[[#This Row],[Debet]]</f>
        <v>2334800</v>
      </c>
      <c r="T11"/>
    </row>
    <row r="12" spans="1:20" x14ac:dyDescent="0.25">
      <c r="A12" s="12" t="s">
        <v>370</v>
      </c>
      <c r="B12" s="1">
        <v>10</v>
      </c>
      <c r="C12" s="13">
        <v>43525</v>
      </c>
      <c r="D12" s="1" t="s">
        <v>297</v>
      </c>
      <c r="E12" t="s">
        <v>32</v>
      </c>
      <c r="F12" s="14" t="str">
        <f>LEFT(Table36[[#This Row],[Account Description ]],5)</f>
        <v>53120</v>
      </c>
      <c r="G12" s="1" t="s">
        <v>101</v>
      </c>
      <c r="H12" s="1" t="s">
        <v>49</v>
      </c>
      <c r="I12" s="1" t="s">
        <v>380</v>
      </c>
      <c r="J12" s="1" t="s">
        <v>89</v>
      </c>
      <c r="K12" s="16"/>
      <c r="L12" s="16">
        <v>1150000</v>
      </c>
      <c r="M12" s="17">
        <f>Table36[[#This Row],[Debet]]</f>
        <v>1150000</v>
      </c>
      <c r="T12"/>
    </row>
    <row r="13" spans="1:20" x14ac:dyDescent="0.25">
      <c r="A13" s="12" t="s">
        <v>370</v>
      </c>
      <c r="B13" s="1">
        <v>11</v>
      </c>
      <c r="C13" s="13">
        <v>43525</v>
      </c>
      <c r="D13" s="1" t="s">
        <v>297</v>
      </c>
      <c r="E13" t="s">
        <v>32</v>
      </c>
      <c r="F13" s="14" t="str">
        <f>LEFT(Table36[[#This Row],[Account Description ]],5)</f>
        <v>53110</v>
      </c>
      <c r="G13" s="1" t="s">
        <v>92</v>
      </c>
      <c r="H13" s="1" t="s">
        <v>49</v>
      </c>
      <c r="I13" s="1" t="s">
        <v>381</v>
      </c>
      <c r="J13" s="1" t="s">
        <v>89</v>
      </c>
      <c r="K13" s="16"/>
      <c r="L13" s="16">
        <v>3538400</v>
      </c>
      <c r="M13" s="17">
        <f>Table36[[#This Row],[Debet]]</f>
        <v>3538400</v>
      </c>
      <c r="T13"/>
    </row>
    <row r="14" spans="1:20" x14ac:dyDescent="0.25">
      <c r="A14" s="12" t="s">
        <v>370</v>
      </c>
      <c r="B14" s="1">
        <v>12</v>
      </c>
      <c r="C14" s="13">
        <v>43525</v>
      </c>
      <c r="D14" s="1" t="s">
        <v>91</v>
      </c>
      <c r="E14">
        <v>53100</v>
      </c>
      <c r="F14" s="14" t="str">
        <f>LEFT(Table36[[#This Row],[Account Description ]],5)</f>
        <v>53110</v>
      </c>
      <c r="G14" s="1" t="s">
        <v>92</v>
      </c>
      <c r="H14" s="1" t="s">
        <v>49</v>
      </c>
      <c r="I14" s="1" t="s">
        <v>382</v>
      </c>
      <c r="J14" s="1" t="s">
        <v>89</v>
      </c>
      <c r="K14" s="16"/>
      <c r="L14" s="16">
        <f>1294080+20000</f>
        <v>1314080</v>
      </c>
      <c r="M14" s="17">
        <f>Table36[[#This Row],[Debet]]</f>
        <v>1314080</v>
      </c>
      <c r="T14"/>
    </row>
    <row r="15" spans="1:20" x14ac:dyDescent="0.25">
      <c r="A15" s="12" t="s">
        <v>370</v>
      </c>
      <c r="B15" s="1">
        <v>13</v>
      </c>
      <c r="C15" s="13">
        <v>43525</v>
      </c>
      <c r="D15" s="1" t="s">
        <v>297</v>
      </c>
      <c r="E15" t="s">
        <v>32</v>
      </c>
      <c r="F15" s="14" t="str">
        <f>LEFT(Table36[[#This Row],[Account Description ]],5)</f>
        <v>53110</v>
      </c>
      <c r="G15" s="1" t="s">
        <v>92</v>
      </c>
      <c r="H15" s="1" t="s">
        <v>49</v>
      </c>
      <c r="I15" s="1" t="s">
        <v>383</v>
      </c>
      <c r="J15" s="1" t="s">
        <v>89</v>
      </c>
      <c r="K15" s="16"/>
      <c r="L15" s="16">
        <f>1676000+20000+1934600</f>
        <v>3630600</v>
      </c>
      <c r="M15" s="17">
        <f>Table36[[#This Row],[Debet]]</f>
        <v>3630600</v>
      </c>
      <c r="T15"/>
    </row>
    <row r="16" spans="1:20" x14ac:dyDescent="0.25">
      <c r="A16" s="12" t="s">
        <v>384</v>
      </c>
      <c r="B16" s="1">
        <v>1</v>
      </c>
      <c r="C16" s="13">
        <v>43525</v>
      </c>
      <c r="D16" s="1" t="s">
        <v>54</v>
      </c>
      <c r="E16">
        <v>55162</v>
      </c>
      <c r="F16" s="14" t="str">
        <f>LEFT(Table36[[#This Row],[Account Description ]],5)</f>
        <v>55162</v>
      </c>
      <c r="G16" s="1" t="s">
        <v>150</v>
      </c>
      <c r="H16" s="1" t="s">
        <v>49</v>
      </c>
      <c r="I16" s="1" t="s">
        <v>385</v>
      </c>
      <c r="J16" s="1" t="s">
        <v>152</v>
      </c>
      <c r="K16" s="16"/>
      <c r="L16" s="16">
        <v>750000</v>
      </c>
      <c r="M16" s="17">
        <f>Table36[[#This Row],[Debet]]</f>
        <v>750000</v>
      </c>
      <c r="T16"/>
    </row>
    <row r="17" spans="1:20" x14ac:dyDescent="0.25">
      <c r="A17" s="12" t="s">
        <v>384</v>
      </c>
      <c r="B17" s="1">
        <v>2</v>
      </c>
      <c r="C17" s="13">
        <v>43525</v>
      </c>
      <c r="D17" s="1" t="s">
        <v>54</v>
      </c>
      <c r="E17">
        <v>0</v>
      </c>
      <c r="F17" s="14" t="str">
        <f>LEFT(Table36[[#This Row],[Account Description ]],5)</f>
        <v>21112</v>
      </c>
      <c r="G17" s="1" t="s">
        <v>58</v>
      </c>
      <c r="H17" s="1" t="s">
        <v>49</v>
      </c>
      <c r="I17" s="1" t="s">
        <v>386</v>
      </c>
      <c r="J17" s="1" t="s">
        <v>152</v>
      </c>
      <c r="K17" s="16"/>
      <c r="L17" s="16">
        <f>-(L16*2%)</f>
        <v>-15000</v>
      </c>
      <c r="M17" s="17">
        <f>Table36[[#This Row],[Debet]]</f>
        <v>-15000</v>
      </c>
      <c r="T17"/>
    </row>
    <row r="18" spans="1:20" x14ac:dyDescent="0.25">
      <c r="A18" s="12" t="s">
        <v>387</v>
      </c>
      <c r="B18" s="1">
        <v>1</v>
      </c>
      <c r="C18" s="13">
        <v>43525</v>
      </c>
      <c r="D18" s="1" t="s">
        <v>91</v>
      </c>
      <c r="E18">
        <v>53100</v>
      </c>
      <c r="F18" s="14" t="str">
        <f>LEFT(Table36[[#This Row],[Account Description ]],5)</f>
        <v>53140</v>
      </c>
      <c r="G18" s="1" t="s">
        <v>96</v>
      </c>
      <c r="H18" s="1" t="s">
        <v>49</v>
      </c>
      <c r="I18" s="1" t="s">
        <v>388</v>
      </c>
      <c r="J18" s="1" t="s">
        <v>226</v>
      </c>
      <c r="K18" s="16"/>
      <c r="L18" s="16">
        <v>1000000</v>
      </c>
      <c r="M18" s="17">
        <f>Table36[[#This Row],[Debet]]</f>
        <v>1000000</v>
      </c>
      <c r="T18"/>
    </row>
    <row r="19" spans="1:20" x14ac:dyDescent="0.25">
      <c r="A19" s="12" t="s">
        <v>387</v>
      </c>
      <c r="B19" s="1">
        <v>2</v>
      </c>
      <c r="C19" s="13">
        <v>43525</v>
      </c>
      <c r="D19" s="1" t="s">
        <v>91</v>
      </c>
      <c r="E19">
        <v>53100</v>
      </c>
      <c r="F19" s="14" t="str">
        <f>LEFT(Table36[[#This Row],[Account Description ]],5)</f>
        <v>53130</v>
      </c>
      <c r="G19" s="1" t="s">
        <v>99</v>
      </c>
      <c r="H19" s="1" t="s">
        <v>49</v>
      </c>
      <c r="I19" s="1" t="s">
        <v>389</v>
      </c>
      <c r="J19" s="1" t="s">
        <v>226</v>
      </c>
      <c r="K19" s="16"/>
      <c r="L19" s="16">
        <v>500000</v>
      </c>
      <c r="M19" s="17">
        <f>Table36[[#This Row],[Debet]]</f>
        <v>500000</v>
      </c>
      <c r="T19"/>
    </row>
    <row r="20" spans="1:20" x14ac:dyDescent="0.25">
      <c r="A20" s="12" t="s">
        <v>390</v>
      </c>
      <c r="B20" s="1">
        <v>1</v>
      </c>
      <c r="C20" s="13">
        <v>43525</v>
      </c>
      <c r="D20" s="1" t="s">
        <v>391</v>
      </c>
      <c r="E20">
        <v>15113</v>
      </c>
      <c r="F20" s="14" t="str">
        <f>LEFT(Table36[[#This Row],[Account Description ]],6)</f>
        <v xml:space="preserve">15113 </v>
      </c>
      <c r="G20" s="1" t="s">
        <v>392</v>
      </c>
      <c r="H20" s="1" t="s">
        <v>49</v>
      </c>
      <c r="I20" s="1" t="s">
        <v>393</v>
      </c>
      <c r="J20" s="1" t="s">
        <v>394</v>
      </c>
      <c r="K20" s="16"/>
      <c r="L20" s="16">
        <v>9200000</v>
      </c>
      <c r="M20" s="17">
        <f>Table36[[#This Row],[Debet]]</f>
        <v>9200000</v>
      </c>
      <c r="T20"/>
    </row>
    <row r="21" spans="1:20" x14ac:dyDescent="0.25">
      <c r="A21" s="12" t="s">
        <v>390</v>
      </c>
      <c r="B21" s="1">
        <v>2</v>
      </c>
      <c r="C21" s="13">
        <v>43525</v>
      </c>
      <c r="D21" s="1" t="s">
        <v>391</v>
      </c>
      <c r="E21">
        <v>0</v>
      </c>
      <c r="F21" s="14" t="str">
        <f>LEFT(Table36[[#This Row],[Account Description ]],6)</f>
        <v xml:space="preserve">11251 </v>
      </c>
      <c r="G21" s="1" t="s">
        <v>52</v>
      </c>
      <c r="H21" s="1" t="s">
        <v>49</v>
      </c>
      <c r="I21" s="1" t="s">
        <v>393</v>
      </c>
      <c r="J21" s="1" t="s">
        <v>394</v>
      </c>
      <c r="K21" s="15"/>
      <c r="L21" s="16">
        <v>9200000</v>
      </c>
      <c r="M21" s="17">
        <f>Table36[[#This Row],[Debet]]</f>
        <v>9200000</v>
      </c>
      <c r="N21" s="3" t="e">
        <f>Table36[[#This Row],[Credit]]+#REF!+#REF!+#REF!+#REF!+#REF!+#REF!+#REF!+#REF!</f>
        <v>#REF!</v>
      </c>
      <c r="T21"/>
    </row>
    <row r="22" spans="1:20" x14ac:dyDescent="0.25">
      <c r="A22" s="12" t="s">
        <v>395</v>
      </c>
      <c r="B22" s="1">
        <v>1</v>
      </c>
      <c r="C22" s="13">
        <v>43525</v>
      </c>
      <c r="D22" s="1" t="s">
        <v>391</v>
      </c>
      <c r="E22">
        <v>15113</v>
      </c>
      <c r="F22" s="14" t="str">
        <f>LEFT(Table36[[#This Row],[Account Description ]],6)</f>
        <v xml:space="preserve">15113 </v>
      </c>
      <c r="G22" s="1" t="s">
        <v>392</v>
      </c>
      <c r="H22" s="1" t="s">
        <v>49</v>
      </c>
      <c r="I22" s="1" t="s">
        <v>396</v>
      </c>
      <c r="J22" s="1" t="s">
        <v>279</v>
      </c>
      <c r="K22" s="16"/>
      <c r="L22" s="16">
        <f>1379000-230000</f>
        <v>1149000</v>
      </c>
      <c r="M22" s="17">
        <f>Table36[[#This Row],[Debet]]</f>
        <v>1149000</v>
      </c>
      <c r="T22"/>
    </row>
    <row r="23" spans="1:20" x14ac:dyDescent="0.25">
      <c r="A23" s="12" t="s">
        <v>395</v>
      </c>
      <c r="B23" s="1">
        <v>2</v>
      </c>
      <c r="C23" s="13">
        <v>43525</v>
      </c>
      <c r="D23" s="1" t="s">
        <v>391</v>
      </c>
      <c r="E23">
        <v>55131</v>
      </c>
      <c r="F23" s="14" t="str">
        <f>LEFT(Table36[[#This Row],[Account Description ]],6)</f>
        <v xml:space="preserve">55131 </v>
      </c>
      <c r="G23" s="1" t="s">
        <v>113</v>
      </c>
      <c r="H23" s="1" t="s">
        <v>49</v>
      </c>
      <c r="I23" s="1" t="s">
        <v>397</v>
      </c>
      <c r="J23" s="1" t="s">
        <v>279</v>
      </c>
      <c r="K23" s="16"/>
      <c r="L23" s="16">
        <f>915000-170000</f>
        <v>745000</v>
      </c>
      <c r="M23" s="17">
        <f>Table36[[#This Row],[Debet]]</f>
        <v>745000</v>
      </c>
      <c r="T23"/>
    </row>
    <row r="24" spans="1:20" x14ac:dyDescent="0.25">
      <c r="A24" s="12" t="s">
        <v>395</v>
      </c>
      <c r="B24" s="1">
        <v>3</v>
      </c>
      <c r="C24" s="13">
        <v>43525</v>
      </c>
      <c r="D24" s="1" t="s">
        <v>391</v>
      </c>
      <c r="E24">
        <v>55131</v>
      </c>
      <c r="F24" s="14" t="str">
        <f>LEFT(Table36[[#This Row],[Account Description ]],6)</f>
        <v xml:space="preserve">55131 </v>
      </c>
      <c r="G24" s="1" t="s">
        <v>113</v>
      </c>
      <c r="H24" s="1" t="s">
        <v>49</v>
      </c>
      <c r="I24" s="1" t="s">
        <v>398</v>
      </c>
      <c r="J24" s="1" t="s">
        <v>279</v>
      </c>
      <c r="K24" s="16"/>
      <c r="L24" s="16">
        <f>596000-138000</f>
        <v>458000</v>
      </c>
      <c r="M24" s="17">
        <f>Table36[[#This Row],[Debet]]</f>
        <v>458000</v>
      </c>
      <c r="T24"/>
    </row>
    <row r="25" spans="1:20" x14ac:dyDescent="0.25">
      <c r="A25" s="12" t="s">
        <v>395</v>
      </c>
      <c r="B25" s="1">
        <v>4</v>
      </c>
      <c r="C25" s="13">
        <v>43525</v>
      </c>
      <c r="D25" s="1" t="s">
        <v>391</v>
      </c>
      <c r="E25">
        <v>55131</v>
      </c>
      <c r="F25" s="14" t="str">
        <f>LEFT(Table36[[#This Row],[Account Description ]],6)</f>
        <v xml:space="preserve">55131 </v>
      </c>
      <c r="G25" s="1" t="s">
        <v>113</v>
      </c>
      <c r="H25" s="1" t="s">
        <v>49</v>
      </c>
      <c r="I25" s="1" t="s">
        <v>399</v>
      </c>
      <c r="J25" s="1" t="s">
        <v>279</v>
      </c>
      <c r="K25" s="16"/>
      <c r="L25" s="16">
        <f>463000-84000</f>
        <v>379000</v>
      </c>
      <c r="M25" s="17">
        <f>Table36[[#This Row],[Debet]]</f>
        <v>379000</v>
      </c>
      <c r="T25"/>
    </row>
    <row r="26" spans="1:20" x14ac:dyDescent="0.25">
      <c r="A26" s="12" t="s">
        <v>395</v>
      </c>
      <c r="B26" s="1">
        <v>5</v>
      </c>
      <c r="C26" s="13">
        <v>43525</v>
      </c>
      <c r="D26" s="1" t="s">
        <v>54</v>
      </c>
      <c r="E26">
        <v>55131</v>
      </c>
      <c r="F26" s="14" t="str">
        <f>LEFT(Table36[[#This Row],[Account Description ]],6)</f>
        <v xml:space="preserve">55131 </v>
      </c>
      <c r="G26" s="1" t="s">
        <v>113</v>
      </c>
      <c r="H26" s="1" t="s">
        <v>49</v>
      </c>
      <c r="I26" s="1" t="s">
        <v>400</v>
      </c>
      <c r="J26" s="1" t="s">
        <v>279</v>
      </c>
      <c r="K26" s="16"/>
      <c r="L26" s="16">
        <v>461500</v>
      </c>
      <c r="M26" s="17">
        <f>Table36[[#This Row],[Debet]]</f>
        <v>461500</v>
      </c>
      <c r="T26"/>
    </row>
    <row r="27" spans="1:20" x14ac:dyDescent="0.25">
      <c r="A27" s="12" t="s">
        <v>395</v>
      </c>
      <c r="B27" s="1">
        <v>6</v>
      </c>
      <c r="C27" s="13">
        <v>43525</v>
      </c>
      <c r="D27" s="1" t="s">
        <v>54</v>
      </c>
      <c r="E27">
        <v>55133</v>
      </c>
      <c r="F27" s="14" t="str">
        <f>LEFT(Table36[[#This Row],[Account Description ]],6)</f>
        <v xml:space="preserve">55133 </v>
      </c>
      <c r="G27" s="1" t="s">
        <v>115</v>
      </c>
      <c r="H27" s="1" t="s">
        <v>49</v>
      </c>
      <c r="I27" s="1" t="s">
        <v>401</v>
      </c>
      <c r="J27" s="1" t="s">
        <v>279</v>
      </c>
      <c r="K27" s="16"/>
      <c r="L27" s="16">
        <f>350000+8000</f>
        <v>358000</v>
      </c>
      <c r="M27" s="17">
        <f>Table36[[#This Row],[Debet]]</f>
        <v>358000</v>
      </c>
      <c r="T27"/>
    </row>
    <row r="28" spans="1:20" x14ac:dyDescent="0.25">
      <c r="A28" s="12" t="s">
        <v>395</v>
      </c>
      <c r="B28" s="1">
        <v>7</v>
      </c>
      <c r="C28" s="13">
        <v>43525</v>
      </c>
      <c r="D28" s="1" t="s">
        <v>54</v>
      </c>
      <c r="E28">
        <v>0</v>
      </c>
      <c r="F28" s="14" t="str">
        <f>LEFT(Table36[[#This Row],[Account Description ]],6)</f>
        <v xml:space="preserve">11251 </v>
      </c>
      <c r="G28" s="1" t="s">
        <v>52</v>
      </c>
      <c r="H28" s="1" t="s">
        <v>49</v>
      </c>
      <c r="I28" s="1" t="s">
        <v>402</v>
      </c>
      <c r="J28" s="1" t="s">
        <v>279</v>
      </c>
      <c r="K28" s="15"/>
      <c r="L28" s="15"/>
      <c r="M28" s="18">
        <f>SUM(M22:M27)</f>
        <v>3550500</v>
      </c>
      <c r="T28"/>
    </row>
    <row r="29" spans="1:20" x14ac:dyDescent="0.25">
      <c r="A29" s="12" t="s">
        <v>403</v>
      </c>
      <c r="B29" s="1">
        <v>1</v>
      </c>
      <c r="C29" s="13">
        <v>43525</v>
      </c>
      <c r="D29" s="1" t="s">
        <v>91</v>
      </c>
      <c r="E29">
        <v>53100</v>
      </c>
      <c r="F29" s="14" t="str">
        <f>LEFT(Table36[[#This Row],[Account Description ]],5)</f>
        <v>53120</v>
      </c>
      <c r="G29" s="1" t="s">
        <v>101</v>
      </c>
      <c r="H29" s="1" t="s">
        <v>49</v>
      </c>
      <c r="I29" s="1" t="s">
        <v>404</v>
      </c>
      <c r="J29" s="1" t="s">
        <v>405</v>
      </c>
      <c r="K29" s="16"/>
      <c r="L29" s="16">
        <v>3320000</v>
      </c>
      <c r="M29" s="17"/>
      <c r="T29"/>
    </row>
    <row r="30" spans="1:20" x14ac:dyDescent="0.25">
      <c r="A30" s="12" t="s">
        <v>406</v>
      </c>
      <c r="B30" s="1">
        <v>1</v>
      </c>
      <c r="C30" s="13">
        <v>43530</v>
      </c>
      <c r="D30" s="1" t="s">
        <v>54</v>
      </c>
      <c r="E30">
        <v>55161</v>
      </c>
      <c r="F30" s="14" t="str">
        <f>LEFT(Table36[[#This Row],[Account Description ]],5)</f>
        <v>55161</v>
      </c>
      <c r="G30" s="1" t="s">
        <v>55</v>
      </c>
      <c r="H30" s="1" t="s">
        <v>49</v>
      </c>
      <c r="I30" s="1" t="s">
        <v>407</v>
      </c>
      <c r="J30" s="1" t="s">
        <v>57</v>
      </c>
      <c r="K30" s="16"/>
      <c r="L30" s="16">
        <v>9000000</v>
      </c>
      <c r="M30" s="17"/>
      <c r="T30"/>
    </row>
    <row r="31" spans="1:20" x14ac:dyDescent="0.25">
      <c r="A31" s="12" t="s">
        <v>406</v>
      </c>
      <c r="B31" s="1">
        <v>2</v>
      </c>
      <c r="C31" s="13">
        <v>43530</v>
      </c>
      <c r="D31" s="1" t="s">
        <v>54</v>
      </c>
      <c r="E31">
        <v>0</v>
      </c>
      <c r="F31" s="14" t="str">
        <f>LEFT(Table36[[#This Row],[Account Description ]],5)</f>
        <v>21112</v>
      </c>
      <c r="G31" s="1" t="s">
        <v>58</v>
      </c>
      <c r="H31" s="1" t="s">
        <v>49</v>
      </c>
      <c r="I31" s="1" t="s">
        <v>408</v>
      </c>
      <c r="J31" s="1" t="s">
        <v>57</v>
      </c>
      <c r="K31" s="16"/>
      <c r="L31" s="16">
        <f>-(L30*2%)</f>
        <v>-180000</v>
      </c>
      <c r="M31" s="16">
        <v>180000</v>
      </c>
      <c r="T31"/>
    </row>
    <row r="32" spans="1:20" x14ac:dyDescent="0.25">
      <c r="A32" s="12" t="s">
        <v>406</v>
      </c>
      <c r="B32" s="1">
        <v>3</v>
      </c>
      <c r="C32" s="13">
        <v>43530</v>
      </c>
      <c r="D32" s="1" t="s">
        <v>54</v>
      </c>
      <c r="E32">
        <v>0</v>
      </c>
      <c r="F32" s="14" t="str">
        <f>LEFT(Table36[[#This Row],[Account Description ]],5)</f>
        <v>11251</v>
      </c>
      <c r="G32" s="1" t="s">
        <v>52</v>
      </c>
      <c r="H32" s="1" t="s">
        <v>49</v>
      </c>
      <c r="I32" s="1" t="s">
        <v>407</v>
      </c>
      <c r="J32" s="1" t="s">
        <v>57</v>
      </c>
      <c r="K32" s="16"/>
      <c r="L32" s="16"/>
      <c r="M32" s="17">
        <f>L30+L31</f>
        <v>8820000</v>
      </c>
      <c r="T32"/>
    </row>
    <row r="33" spans="1:20" x14ac:dyDescent="0.25">
      <c r="A33" s="12" t="s">
        <v>409</v>
      </c>
      <c r="B33" s="1">
        <v>1</v>
      </c>
      <c r="C33" s="13">
        <v>43530</v>
      </c>
      <c r="D33" s="1" t="s">
        <v>297</v>
      </c>
      <c r="E33">
        <v>0</v>
      </c>
      <c r="F33" s="14" t="str">
        <f>LEFT(Table36[[#This Row],[Account Description ]],5)</f>
        <v>11530</v>
      </c>
      <c r="G33" s="1" t="s">
        <v>240</v>
      </c>
      <c r="H33" s="1" t="s">
        <v>130</v>
      </c>
      <c r="I33" s="1" t="s">
        <v>410</v>
      </c>
      <c r="J33" s="1" t="s">
        <v>98</v>
      </c>
      <c r="K33" s="16"/>
      <c r="L33" s="16">
        <v>-1810</v>
      </c>
      <c r="M33" s="17">
        <v>1810</v>
      </c>
      <c r="T33"/>
    </row>
    <row r="34" spans="1:20" x14ac:dyDescent="0.25">
      <c r="A34" s="12" t="s">
        <v>409</v>
      </c>
      <c r="B34" s="1">
        <v>2</v>
      </c>
      <c r="C34" s="13">
        <v>43530</v>
      </c>
      <c r="D34" s="1" t="s">
        <v>297</v>
      </c>
      <c r="E34" t="s">
        <v>32</v>
      </c>
      <c r="F34" s="14" t="str">
        <f>LEFT(Table36[[#This Row],[Account Description ]],5)</f>
        <v>53140</v>
      </c>
      <c r="G34" s="1" t="s">
        <v>96</v>
      </c>
      <c r="H34" s="1" t="s">
        <v>130</v>
      </c>
      <c r="I34" s="1" t="s">
        <v>411</v>
      </c>
      <c r="J34" s="1" t="s">
        <v>98</v>
      </c>
      <c r="K34" s="16"/>
      <c r="L34" s="16">
        <v>1740</v>
      </c>
      <c r="M34" s="17"/>
      <c r="T34"/>
    </row>
    <row r="35" spans="1:20" x14ac:dyDescent="0.25">
      <c r="A35" s="12" t="s">
        <v>409</v>
      </c>
      <c r="B35" s="1">
        <v>3</v>
      </c>
      <c r="C35" s="13">
        <v>43530</v>
      </c>
      <c r="D35" s="1" t="s">
        <v>297</v>
      </c>
      <c r="E35">
        <v>0</v>
      </c>
      <c r="F35" s="14" t="str">
        <f>LEFT(Table36[[#This Row],[Account Description ]],5)</f>
        <v>11211</v>
      </c>
      <c r="G35" s="1" t="s">
        <v>158</v>
      </c>
      <c r="H35" s="1" t="s">
        <v>130</v>
      </c>
      <c r="I35" s="1" t="s">
        <v>411</v>
      </c>
      <c r="J35" s="1" t="s">
        <v>98</v>
      </c>
      <c r="K35" s="16"/>
      <c r="L35" s="16">
        <v>70</v>
      </c>
      <c r="M35" s="17"/>
      <c r="T35"/>
    </row>
    <row r="36" spans="1:20" x14ac:dyDescent="0.25">
      <c r="A36" s="12" t="s">
        <v>412</v>
      </c>
      <c r="B36" s="1">
        <v>1</v>
      </c>
      <c r="C36" s="13">
        <v>43530</v>
      </c>
      <c r="D36" s="1" t="s">
        <v>297</v>
      </c>
      <c r="E36" t="s">
        <v>32</v>
      </c>
      <c r="F36" s="14" t="str">
        <f>LEFT(Table36[[#This Row],[Account Description ]],5)</f>
        <v>53110</v>
      </c>
      <c r="G36" s="1" t="s">
        <v>92</v>
      </c>
      <c r="H36" s="1" t="s">
        <v>49</v>
      </c>
      <c r="I36" s="1" t="s">
        <v>413</v>
      </c>
      <c r="J36" s="1" t="s">
        <v>98</v>
      </c>
      <c r="K36" s="16"/>
      <c r="L36" s="16">
        <v>3286440</v>
      </c>
      <c r="M36" s="17"/>
      <c r="T36"/>
    </row>
    <row r="37" spans="1:20" x14ac:dyDescent="0.25">
      <c r="A37" s="12" t="s">
        <v>412</v>
      </c>
      <c r="B37" s="1">
        <v>2</v>
      </c>
      <c r="C37" s="13">
        <v>43530</v>
      </c>
      <c r="D37" s="1" t="s">
        <v>297</v>
      </c>
      <c r="E37">
        <v>0</v>
      </c>
      <c r="F37" s="14" t="str">
        <f>LEFT(Table36[[#This Row],[Account Description ]],5)</f>
        <v>11251</v>
      </c>
      <c r="G37" s="1" t="s">
        <v>52</v>
      </c>
      <c r="H37" s="1" t="s">
        <v>49</v>
      </c>
      <c r="I37" s="1" t="s">
        <v>413</v>
      </c>
      <c r="J37" s="1" t="s">
        <v>98</v>
      </c>
      <c r="K37" s="16"/>
      <c r="L37" s="16"/>
      <c r="M37" s="17">
        <v>3286440</v>
      </c>
      <c r="T37"/>
    </row>
    <row r="38" spans="1:20" x14ac:dyDescent="0.25">
      <c r="A38" s="12" t="s">
        <v>414</v>
      </c>
      <c r="B38" s="1">
        <v>1</v>
      </c>
      <c r="C38" s="13">
        <v>43530</v>
      </c>
      <c r="D38" s="1" t="s">
        <v>91</v>
      </c>
      <c r="E38">
        <v>53100</v>
      </c>
      <c r="F38" s="14" t="str">
        <f>LEFT(Table36[[#This Row],[Account Description ]],5)</f>
        <v>53140</v>
      </c>
      <c r="G38" s="1" t="s">
        <v>96</v>
      </c>
      <c r="H38" s="1" t="s">
        <v>49</v>
      </c>
      <c r="I38" s="1" t="s">
        <v>388</v>
      </c>
      <c r="J38" s="1" t="s">
        <v>98</v>
      </c>
      <c r="K38" s="16"/>
      <c r="L38" s="16">
        <f>350000+700000+350000</f>
        <v>1400000</v>
      </c>
      <c r="M38" s="17"/>
      <c r="T38"/>
    </row>
    <row r="39" spans="1:20" x14ac:dyDescent="0.25">
      <c r="A39" s="12" t="s">
        <v>414</v>
      </c>
      <c r="B39" s="1">
        <v>2</v>
      </c>
      <c r="C39" s="13">
        <v>43530</v>
      </c>
      <c r="D39" s="1" t="s">
        <v>91</v>
      </c>
      <c r="E39" s="1">
        <v>53100</v>
      </c>
      <c r="F39" s="14" t="str">
        <f>LEFT(Table36[[#This Row],[Account Description ]],5)</f>
        <v>53190</v>
      </c>
      <c r="G39" s="1" t="s">
        <v>415</v>
      </c>
      <c r="H39" s="1" t="s">
        <v>49</v>
      </c>
      <c r="I39" s="1" t="s">
        <v>416</v>
      </c>
      <c r="J39" s="1" t="s">
        <v>98</v>
      </c>
      <c r="K39" s="16"/>
      <c r="L39" s="16">
        <v>50000</v>
      </c>
      <c r="M39" s="17"/>
      <c r="T39"/>
    </row>
    <row r="40" spans="1:20" x14ac:dyDescent="0.25">
      <c r="A40" s="12" t="s">
        <v>414</v>
      </c>
      <c r="B40" s="1">
        <v>3</v>
      </c>
      <c r="C40" s="13">
        <v>43530</v>
      </c>
      <c r="D40" s="1" t="s">
        <v>91</v>
      </c>
      <c r="E40">
        <v>53100</v>
      </c>
      <c r="F40" s="14" t="str">
        <f>LEFT(Table36[[#This Row],[Account Description ]],5)</f>
        <v>53130</v>
      </c>
      <c r="G40" s="1" t="s">
        <v>99</v>
      </c>
      <c r="H40" s="1" t="s">
        <v>49</v>
      </c>
      <c r="I40" s="1" t="s">
        <v>389</v>
      </c>
      <c r="J40" s="1" t="s">
        <v>98</v>
      </c>
      <c r="K40" s="16"/>
      <c r="L40" s="16">
        <v>50000</v>
      </c>
      <c r="M40" s="17"/>
      <c r="T40"/>
    </row>
    <row r="41" spans="1:20" x14ac:dyDescent="0.25">
      <c r="A41" s="12" t="s">
        <v>414</v>
      </c>
      <c r="B41" s="1">
        <v>4</v>
      </c>
      <c r="C41" s="13">
        <v>43530</v>
      </c>
      <c r="D41" s="1" t="s">
        <v>297</v>
      </c>
      <c r="E41" t="s">
        <v>32</v>
      </c>
      <c r="F41" s="14" t="str">
        <f>LEFT(Table36[[#This Row],[Account Description ]],5)</f>
        <v>53140</v>
      </c>
      <c r="G41" s="1" t="s">
        <v>96</v>
      </c>
      <c r="H41" s="1" t="s">
        <v>49</v>
      </c>
      <c r="I41" s="1" t="s">
        <v>417</v>
      </c>
      <c r="J41" s="1" t="s">
        <v>98</v>
      </c>
      <c r="K41" s="16"/>
      <c r="L41" s="16">
        <f>2100000+350000</f>
        <v>2450000</v>
      </c>
      <c r="M41" s="17"/>
      <c r="T41"/>
    </row>
    <row r="42" spans="1:20" x14ac:dyDescent="0.25">
      <c r="A42" s="12" t="s">
        <v>414</v>
      </c>
      <c r="B42" s="1">
        <v>5</v>
      </c>
      <c r="C42" s="13">
        <v>43530</v>
      </c>
      <c r="D42" s="1" t="s">
        <v>91</v>
      </c>
      <c r="E42">
        <v>53100</v>
      </c>
      <c r="F42" s="14" t="str">
        <f>LEFT(Table36[[#This Row],[Account Description ]],5)</f>
        <v>53140</v>
      </c>
      <c r="G42" s="1" t="s">
        <v>96</v>
      </c>
      <c r="H42" s="1" t="s">
        <v>49</v>
      </c>
      <c r="I42" s="1" t="s">
        <v>418</v>
      </c>
      <c r="J42" s="1" t="s">
        <v>98</v>
      </c>
      <c r="K42" s="16"/>
      <c r="L42" s="16">
        <f>700000+350000</f>
        <v>1050000</v>
      </c>
      <c r="M42" s="17"/>
      <c r="T42"/>
    </row>
    <row r="43" spans="1:20" x14ac:dyDescent="0.25">
      <c r="A43" s="12" t="s">
        <v>414</v>
      </c>
      <c r="B43" s="1">
        <v>6</v>
      </c>
      <c r="C43" s="13">
        <v>43530</v>
      </c>
      <c r="D43" s="1" t="s">
        <v>91</v>
      </c>
      <c r="E43">
        <v>53100</v>
      </c>
      <c r="F43" s="14" t="str">
        <f>LEFT(Table36[[#This Row],[Account Description ]],5)</f>
        <v>53120</v>
      </c>
      <c r="G43" s="1" t="s">
        <v>101</v>
      </c>
      <c r="H43" s="1" t="s">
        <v>49</v>
      </c>
      <c r="I43" s="1" t="s">
        <v>419</v>
      </c>
      <c r="J43" s="1" t="s">
        <v>98</v>
      </c>
      <c r="K43" s="16"/>
      <c r="L43" s="16">
        <v>640000</v>
      </c>
      <c r="M43" s="17"/>
      <c r="T43"/>
    </row>
    <row r="44" spans="1:20" x14ac:dyDescent="0.25">
      <c r="A44" s="12" t="s">
        <v>414</v>
      </c>
      <c r="B44" s="1">
        <v>7</v>
      </c>
      <c r="C44" s="13">
        <v>43530</v>
      </c>
      <c r="D44" s="1" t="s">
        <v>91</v>
      </c>
      <c r="E44">
        <v>53100</v>
      </c>
      <c r="F44" s="14" t="str">
        <f>LEFT(Table36[[#This Row],[Account Description ]],5)</f>
        <v>53130</v>
      </c>
      <c r="G44" s="1" t="s">
        <v>99</v>
      </c>
      <c r="H44" s="1" t="s">
        <v>49</v>
      </c>
      <c r="I44" s="1" t="s">
        <v>420</v>
      </c>
      <c r="J44" s="1" t="s">
        <v>98</v>
      </c>
      <c r="K44" s="16"/>
      <c r="L44" s="16">
        <v>500000</v>
      </c>
      <c r="M44" s="17"/>
      <c r="T44"/>
    </row>
    <row r="45" spans="1:20" x14ac:dyDescent="0.25">
      <c r="A45" s="12" t="s">
        <v>414</v>
      </c>
      <c r="B45" s="1">
        <v>8</v>
      </c>
      <c r="C45" s="13">
        <v>43530</v>
      </c>
      <c r="D45" s="1"/>
      <c r="E45">
        <v>0</v>
      </c>
      <c r="F45" s="14" t="str">
        <f>LEFT(Table36[[#This Row],[Account Description ]],5)</f>
        <v>11251</v>
      </c>
      <c r="G45" s="1" t="s">
        <v>52</v>
      </c>
      <c r="H45" s="1" t="s">
        <v>49</v>
      </c>
      <c r="I45" s="1" t="s">
        <v>421</v>
      </c>
      <c r="J45" s="1" t="s">
        <v>98</v>
      </c>
      <c r="K45" s="16"/>
      <c r="L45" s="16"/>
      <c r="M45" s="17">
        <v>6140000</v>
      </c>
      <c r="T45"/>
    </row>
    <row r="46" spans="1:20" x14ac:dyDescent="0.25">
      <c r="A46" s="12" t="s">
        <v>422</v>
      </c>
      <c r="B46" s="1">
        <v>1</v>
      </c>
      <c r="C46" s="13">
        <v>43530</v>
      </c>
      <c r="D46" s="1" t="s">
        <v>297</v>
      </c>
      <c r="E46" t="s">
        <v>32</v>
      </c>
      <c r="F46" s="14" t="str">
        <f>LEFT(Table36[[#This Row],[Account Description ]],5)</f>
        <v>53140</v>
      </c>
      <c r="G46" s="1" t="s">
        <v>96</v>
      </c>
      <c r="H46" s="1" t="s">
        <v>49</v>
      </c>
      <c r="I46" s="1" t="s">
        <v>417</v>
      </c>
      <c r="J46" s="1" t="s">
        <v>105</v>
      </c>
      <c r="K46" s="16"/>
      <c r="L46" s="16">
        <v>2000000</v>
      </c>
      <c r="M46" s="17"/>
      <c r="T46"/>
    </row>
    <row r="47" spans="1:20" x14ac:dyDescent="0.25">
      <c r="A47" s="12" t="s">
        <v>422</v>
      </c>
      <c r="B47" s="1">
        <v>2</v>
      </c>
      <c r="C47" s="13">
        <v>43530</v>
      </c>
      <c r="D47" s="1" t="s">
        <v>297</v>
      </c>
      <c r="E47" t="s">
        <v>32</v>
      </c>
      <c r="F47" s="14" t="str">
        <f>LEFT(Table36[[#This Row],[Account Description ]],5)</f>
        <v>53130</v>
      </c>
      <c r="G47" s="1" t="s">
        <v>99</v>
      </c>
      <c r="H47" s="1" t="s">
        <v>49</v>
      </c>
      <c r="I47" s="1" t="s">
        <v>423</v>
      </c>
      <c r="J47" s="1" t="s">
        <v>105</v>
      </c>
      <c r="K47" s="16"/>
      <c r="L47" s="16">
        <v>500000</v>
      </c>
      <c r="M47" s="17"/>
      <c r="T47"/>
    </row>
    <row r="48" spans="1:20" x14ac:dyDescent="0.25">
      <c r="A48" s="12" t="s">
        <v>422</v>
      </c>
      <c r="B48" s="1">
        <v>3</v>
      </c>
      <c r="C48" s="13">
        <v>43530</v>
      </c>
      <c r="D48" s="1" t="s">
        <v>297</v>
      </c>
      <c r="E48">
        <v>0</v>
      </c>
      <c r="F48" s="14" t="str">
        <f>LEFT(Table36[[#This Row],[Account Description ]],5)</f>
        <v>11251</v>
      </c>
      <c r="G48" s="1" t="s">
        <v>52</v>
      </c>
      <c r="H48" s="1" t="s">
        <v>49</v>
      </c>
      <c r="I48" s="1" t="s">
        <v>423</v>
      </c>
      <c r="J48" s="1" t="s">
        <v>105</v>
      </c>
      <c r="K48" s="16"/>
      <c r="L48" s="16"/>
      <c r="M48" s="17">
        <v>2500000</v>
      </c>
      <c r="T48"/>
    </row>
    <row r="49" spans="1:20" x14ac:dyDescent="0.25">
      <c r="A49" s="12" t="s">
        <v>424</v>
      </c>
      <c r="B49" s="1">
        <v>1</v>
      </c>
      <c r="C49" s="13">
        <v>43532</v>
      </c>
      <c r="D49" s="1" t="s">
        <v>54</v>
      </c>
      <c r="E49">
        <v>55110</v>
      </c>
      <c r="F49" s="14" t="str">
        <f>LEFT(Table36[[#This Row],[Account Description ]],5)</f>
        <v>55110</v>
      </c>
      <c r="G49" s="1" t="s">
        <v>145</v>
      </c>
      <c r="H49" s="1" t="s">
        <v>49</v>
      </c>
      <c r="I49" s="1" t="s">
        <v>425</v>
      </c>
      <c r="J49" s="1" t="s">
        <v>284</v>
      </c>
      <c r="K49" s="16"/>
      <c r="L49" s="16">
        <v>15723140</v>
      </c>
      <c r="M49" s="17"/>
      <c r="T49"/>
    </row>
    <row r="50" spans="1:20" x14ac:dyDescent="0.25">
      <c r="A50" s="12" t="s">
        <v>424</v>
      </c>
      <c r="B50" s="1">
        <v>2</v>
      </c>
      <c r="C50" s="13">
        <v>43532</v>
      </c>
      <c r="D50" s="1" t="s">
        <v>54</v>
      </c>
      <c r="E50">
        <v>0</v>
      </c>
      <c r="F50" s="14" t="str">
        <f>LEFT(Table36[[#This Row],[Account Description ]],5)</f>
        <v>11251</v>
      </c>
      <c r="G50" s="1" t="s">
        <v>52</v>
      </c>
      <c r="H50" s="1" t="s">
        <v>49</v>
      </c>
      <c r="I50" s="1" t="s">
        <v>425</v>
      </c>
      <c r="J50" s="1" t="s">
        <v>284</v>
      </c>
      <c r="K50" s="16"/>
      <c r="L50" s="16"/>
      <c r="M50" s="17">
        <v>15723140</v>
      </c>
      <c r="T50"/>
    </row>
    <row r="51" spans="1:20" x14ac:dyDescent="0.25">
      <c r="A51" s="12" t="s">
        <v>426</v>
      </c>
      <c r="B51" s="1">
        <v>1</v>
      </c>
      <c r="C51" s="13">
        <v>43532</v>
      </c>
      <c r="D51" s="1" t="s">
        <v>61</v>
      </c>
      <c r="E51">
        <v>0</v>
      </c>
      <c r="F51" s="14" t="str">
        <f>LEFT(Table36[[#This Row],[Account Description ]],5)</f>
        <v>21211</v>
      </c>
      <c r="G51" s="1" t="s">
        <v>65</v>
      </c>
      <c r="H51" s="1" t="s">
        <v>49</v>
      </c>
      <c r="I51" s="20" t="s">
        <v>427</v>
      </c>
      <c r="J51" s="1" t="s">
        <v>64</v>
      </c>
      <c r="K51" s="16"/>
      <c r="L51" s="16">
        <v>22203476</v>
      </c>
      <c r="M51" s="17"/>
      <c r="T51"/>
    </row>
    <row r="52" spans="1:20" x14ac:dyDescent="0.25">
      <c r="A52" s="12" t="s">
        <v>426</v>
      </c>
      <c r="B52" s="1">
        <v>2</v>
      </c>
      <c r="C52" s="13">
        <v>43532</v>
      </c>
      <c r="D52" s="1" t="s">
        <v>61</v>
      </c>
      <c r="E52">
        <v>0</v>
      </c>
      <c r="F52" s="14" t="str">
        <f>LEFT(Table36[[#This Row],[Account Description ]],5)</f>
        <v>11251</v>
      </c>
      <c r="G52" s="1" t="s">
        <v>52</v>
      </c>
      <c r="H52" s="1" t="s">
        <v>49</v>
      </c>
      <c r="I52" s="20" t="s">
        <v>427</v>
      </c>
      <c r="J52" s="1" t="s">
        <v>64</v>
      </c>
      <c r="K52" s="16"/>
      <c r="L52" s="16"/>
      <c r="M52" s="17">
        <v>22203476</v>
      </c>
      <c r="T52"/>
    </row>
    <row r="53" spans="1:20" x14ac:dyDescent="0.25">
      <c r="A53" s="12" t="s">
        <v>428</v>
      </c>
      <c r="B53" s="1">
        <v>1</v>
      </c>
      <c r="C53" s="13">
        <v>43532</v>
      </c>
      <c r="D53" s="1" t="s">
        <v>61</v>
      </c>
      <c r="E53">
        <v>0</v>
      </c>
      <c r="F53" s="14" t="str">
        <f>LEFT(Table36[[#This Row],[Account Description ]],5)</f>
        <v>21212</v>
      </c>
      <c r="G53" s="1" t="s">
        <v>85</v>
      </c>
      <c r="H53" s="1" t="s">
        <v>49</v>
      </c>
      <c r="I53" s="20" t="s">
        <v>357</v>
      </c>
      <c r="J53" s="1" t="s">
        <v>84</v>
      </c>
      <c r="K53" s="16"/>
      <c r="L53" s="16">
        <v>800000</v>
      </c>
      <c r="M53" s="17"/>
      <c r="T53"/>
    </row>
    <row r="54" spans="1:20" x14ac:dyDescent="0.25">
      <c r="A54" s="12" t="s">
        <v>428</v>
      </c>
      <c r="B54" s="1">
        <v>2</v>
      </c>
      <c r="C54" s="13">
        <v>43532</v>
      </c>
      <c r="D54" s="1" t="s">
        <v>61</v>
      </c>
      <c r="E54">
        <v>0</v>
      </c>
      <c r="F54" s="14" t="str">
        <f>LEFT(Table36[[#This Row],[Account Description ]],5)</f>
        <v>11251</v>
      </c>
      <c r="G54" s="1" t="s">
        <v>52</v>
      </c>
      <c r="H54" s="1" t="s">
        <v>49</v>
      </c>
      <c r="I54" s="20" t="s">
        <v>357</v>
      </c>
      <c r="J54" s="1" t="s">
        <v>84</v>
      </c>
      <c r="K54" s="16"/>
      <c r="L54" s="16"/>
      <c r="M54" s="17">
        <v>800000</v>
      </c>
      <c r="T54"/>
    </row>
    <row r="55" spans="1:20" x14ac:dyDescent="0.25">
      <c r="A55" s="12" t="s">
        <v>429</v>
      </c>
      <c r="B55" s="1">
        <v>1</v>
      </c>
      <c r="C55" s="13">
        <v>43532</v>
      </c>
      <c r="D55" s="1" t="s">
        <v>61</v>
      </c>
      <c r="E55">
        <v>0</v>
      </c>
      <c r="F55" s="14" t="str">
        <f>LEFT(Table36[[#This Row],[Account Description ]],5)</f>
        <v>21111</v>
      </c>
      <c r="G55" s="1" t="s">
        <v>76</v>
      </c>
      <c r="H55" s="1" t="s">
        <v>49</v>
      </c>
      <c r="I55" s="1" t="s">
        <v>430</v>
      </c>
      <c r="J55" s="1" t="s">
        <v>71</v>
      </c>
      <c r="K55" s="16"/>
      <c r="L55" s="16">
        <v>24906558</v>
      </c>
      <c r="M55" s="17"/>
      <c r="T55"/>
    </row>
    <row r="56" spans="1:20" x14ac:dyDescent="0.25">
      <c r="A56" s="12" t="s">
        <v>429</v>
      </c>
      <c r="B56" s="1">
        <v>2</v>
      </c>
      <c r="C56" s="13">
        <v>43532</v>
      </c>
      <c r="D56" s="1" t="s">
        <v>54</v>
      </c>
      <c r="E56">
        <v>0</v>
      </c>
      <c r="F56" s="14" t="str">
        <f>LEFT(Table36[[#This Row],[Account Description ]],5)</f>
        <v>21112</v>
      </c>
      <c r="G56" s="1" t="s">
        <v>58</v>
      </c>
      <c r="H56" s="1" t="s">
        <v>49</v>
      </c>
      <c r="I56" s="1" t="s">
        <v>431</v>
      </c>
      <c r="J56" s="1" t="s">
        <v>71</v>
      </c>
      <c r="K56" s="16"/>
      <c r="L56" s="16">
        <v>363673</v>
      </c>
      <c r="M56" s="17"/>
      <c r="T56"/>
    </row>
    <row r="57" spans="1:20" x14ac:dyDescent="0.25">
      <c r="A57" s="12" t="s">
        <v>429</v>
      </c>
      <c r="B57" s="1">
        <v>3</v>
      </c>
      <c r="C57" s="13">
        <v>43532</v>
      </c>
      <c r="D57" s="1"/>
      <c r="E57">
        <v>0</v>
      </c>
      <c r="F57" s="14" t="str">
        <f>LEFT(Table36[[#This Row],[Account Description ]],5)</f>
        <v>11251</v>
      </c>
      <c r="G57" s="1" t="s">
        <v>52</v>
      </c>
      <c r="H57" s="1" t="s">
        <v>49</v>
      </c>
      <c r="I57" s="1" t="s">
        <v>432</v>
      </c>
      <c r="J57" s="1" t="s">
        <v>71</v>
      </c>
      <c r="K57" s="16"/>
      <c r="L57" s="16"/>
      <c r="M57" s="17">
        <f>L55+L56</f>
        <v>25270231</v>
      </c>
      <c r="T57"/>
    </row>
    <row r="58" spans="1:20" x14ac:dyDescent="0.25">
      <c r="A58" s="12" t="s">
        <v>433</v>
      </c>
      <c r="B58" s="1">
        <v>1</v>
      </c>
      <c r="C58" s="13">
        <v>43532</v>
      </c>
      <c r="D58" s="1" t="s">
        <v>91</v>
      </c>
      <c r="E58">
        <v>53100</v>
      </c>
      <c r="F58" s="14" t="str">
        <f>LEFT(Table36[[#This Row],[Account Description ]],5)</f>
        <v>53140</v>
      </c>
      <c r="G58" s="1" t="s">
        <v>96</v>
      </c>
      <c r="H58" s="1" t="s">
        <v>49</v>
      </c>
      <c r="I58" s="1" t="s">
        <v>434</v>
      </c>
      <c r="J58" s="1" t="s">
        <v>242</v>
      </c>
      <c r="K58" s="16"/>
      <c r="L58" s="16">
        <v>1000000</v>
      </c>
      <c r="M58" s="17"/>
      <c r="T58"/>
    </row>
    <row r="59" spans="1:20" x14ac:dyDescent="0.25">
      <c r="A59" s="12" t="s">
        <v>433</v>
      </c>
      <c r="B59" s="1">
        <v>2</v>
      </c>
      <c r="C59" s="13">
        <v>43532</v>
      </c>
      <c r="D59" s="1" t="s">
        <v>91</v>
      </c>
      <c r="E59">
        <v>53100</v>
      </c>
      <c r="F59" s="14" t="str">
        <f>LEFT(Table36[[#This Row],[Account Description ]],5)</f>
        <v>53130</v>
      </c>
      <c r="G59" s="1" t="s">
        <v>99</v>
      </c>
      <c r="H59" s="1" t="s">
        <v>49</v>
      </c>
      <c r="I59" s="1" t="s">
        <v>435</v>
      </c>
      <c r="J59" s="1" t="s">
        <v>242</v>
      </c>
      <c r="K59" s="16"/>
      <c r="L59" s="16">
        <v>500000</v>
      </c>
      <c r="M59" s="17"/>
      <c r="T59"/>
    </row>
    <row r="60" spans="1:20" x14ac:dyDescent="0.25">
      <c r="A60" s="12" t="s">
        <v>433</v>
      </c>
      <c r="B60" s="1">
        <v>3</v>
      </c>
      <c r="C60" s="13">
        <v>43532</v>
      </c>
      <c r="D60" s="1" t="s">
        <v>91</v>
      </c>
      <c r="E60">
        <v>0</v>
      </c>
      <c r="F60" s="14" t="str">
        <f>LEFT(Table36[[#This Row],[Account Description ]],5)</f>
        <v>11251</v>
      </c>
      <c r="G60" s="1" t="s">
        <v>52</v>
      </c>
      <c r="H60" s="1" t="s">
        <v>49</v>
      </c>
      <c r="I60" s="1" t="s">
        <v>435</v>
      </c>
      <c r="J60" s="1" t="s">
        <v>242</v>
      </c>
      <c r="K60" s="16"/>
      <c r="L60" s="16"/>
      <c r="M60" s="17">
        <v>1500000</v>
      </c>
      <c r="T60"/>
    </row>
    <row r="61" spans="1:20" x14ac:dyDescent="0.25">
      <c r="A61" s="12" t="s">
        <v>436</v>
      </c>
      <c r="B61" s="1">
        <v>1</v>
      </c>
      <c r="C61" s="13">
        <v>43532</v>
      </c>
      <c r="D61" s="1" t="s">
        <v>91</v>
      </c>
      <c r="E61">
        <v>53100</v>
      </c>
      <c r="F61" s="14" t="str">
        <f>LEFT(Table36[[#This Row],[Account Description ]],5)</f>
        <v>53140</v>
      </c>
      <c r="G61" s="1" t="s">
        <v>96</v>
      </c>
      <c r="H61" s="1" t="s">
        <v>49</v>
      </c>
      <c r="I61" s="1" t="s">
        <v>434</v>
      </c>
      <c r="J61" s="1" t="s">
        <v>279</v>
      </c>
      <c r="K61" s="16"/>
      <c r="L61" s="16">
        <v>1000000</v>
      </c>
      <c r="M61" s="17"/>
      <c r="T61"/>
    </row>
    <row r="62" spans="1:20" x14ac:dyDescent="0.25">
      <c r="A62" s="12" t="s">
        <v>436</v>
      </c>
      <c r="B62" s="1">
        <v>2</v>
      </c>
      <c r="C62" s="13">
        <v>43532</v>
      </c>
      <c r="D62" s="1" t="s">
        <v>91</v>
      </c>
      <c r="E62">
        <v>53100</v>
      </c>
      <c r="F62" s="14" t="str">
        <f>LEFT(Table36[[#This Row],[Account Description ]],5)</f>
        <v>53130</v>
      </c>
      <c r="G62" s="1" t="s">
        <v>99</v>
      </c>
      <c r="H62" s="1" t="s">
        <v>49</v>
      </c>
      <c r="I62" s="1" t="s">
        <v>435</v>
      </c>
      <c r="J62" s="1" t="s">
        <v>279</v>
      </c>
      <c r="K62" s="16"/>
      <c r="L62" s="16">
        <v>500000</v>
      </c>
      <c r="M62" s="17"/>
      <c r="T62"/>
    </row>
    <row r="63" spans="1:20" x14ac:dyDescent="0.25">
      <c r="A63" s="12" t="s">
        <v>436</v>
      </c>
      <c r="B63" s="1">
        <v>3</v>
      </c>
      <c r="C63" s="13">
        <v>43532</v>
      </c>
      <c r="D63" s="1" t="s">
        <v>91</v>
      </c>
      <c r="E63">
        <v>0</v>
      </c>
      <c r="F63" s="14" t="str">
        <f>LEFT(Table36[[#This Row],[Account Description ]],5)</f>
        <v>11251</v>
      </c>
      <c r="G63" s="1" t="s">
        <v>52</v>
      </c>
      <c r="H63" s="1" t="s">
        <v>49</v>
      </c>
      <c r="I63" s="1" t="s">
        <v>435</v>
      </c>
      <c r="J63" s="1" t="s">
        <v>279</v>
      </c>
      <c r="K63" s="16"/>
      <c r="L63" s="16"/>
      <c r="M63" s="17">
        <v>1500000</v>
      </c>
      <c r="T63"/>
    </row>
    <row r="64" spans="1:20" x14ac:dyDescent="0.25">
      <c r="A64" s="12" t="s">
        <v>437</v>
      </c>
      <c r="B64" s="1">
        <v>1</v>
      </c>
      <c r="C64" s="13">
        <v>43532</v>
      </c>
      <c r="D64" s="1" t="s">
        <v>91</v>
      </c>
      <c r="E64">
        <v>53100</v>
      </c>
      <c r="F64" s="14" t="str">
        <f>LEFT(Table36[[#This Row],[Account Description ]],5)</f>
        <v>53140</v>
      </c>
      <c r="G64" s="1" t="s">
        <v>96</v>
      </c>
      <c r="H64" s="1" t="s">
        <v>49</v>
      </c>
      <c r="I64" s="1" t="s">
        <v>434</v>
      </c>
      <c r="J64" s="1" t="s">
        <v>132</v>
      </c>
      <c r="K64" s="16"/>
      <c r="L64" s="16">
        <v>1200000</v>
      </c>
      <c r="M64" s="17"/>
      <c r="T64"/>
    </row>
    <row r="65" spans="1:20" x14ac:dyDescent="0.25">
      <c r="A65" s="12" t="s">
        <v>437</v>
      </c>
      <c r="B65" s="1">
        <v>2</v>
      </c>
      <c r="C65" s="13">
        <v>43532</v>
      </c>
      <c r="D65" s="1" t="s">
        <v>91</v>
      </c>
      <c r="E65">
        <v>53100</v>
      </c>
      <c r="F65" s="14" t="str">
        <f>LEFT(Table36[[#This Row],[Account Description ]],5)</f>
        <v>53130</v>
      </c>
      <c r="G65" s="1" t="s">
        <v>99</v>
      </c>
      <c r="H65" s="1" t="s">
        <v>49</v>
      </c>
      <c r="I65" s="1" t="s">
        <v>435</v>
      </c>
      <c r="J65" s="1" t="s">
        <v>132</v>
      </c>
      <c r="K65" s="16"/>
      <c r="L65" s="16">
        <v>500000</v>
      </c>
      <c r="M65" s="17"/>
      <c r="T65"/>
    </row>
    <row r="66" spans="1:20" x14ac:dyDescent="0.25">
      <c r="A66" s="12" t="s">
        <v>437</v>
      </c>
      <c r="B66" s="1">
        <v>3</v>
      </c>
      <c r="C66" s="13">
        <v>43532</v>
      </c>
      <c r="D66" s="1" t="s">
        <v>91</v>
      </c>
      <c r="E66">
        <v>0</v>
      </c>
      <c r="F66" s="14" t="str">
        <f>LEFT(Table36[[#This Row],[Account Description ]],5)</f>
        <v>11251</v>
      </c>
      <c r="G66" s="1" t="s">
        <v>52</v>
      </c>
      <c r="H66" s="1" t="s">
        <v>49</v>
      </c>
      <c r="I66" s="1" t="s">
        <v>435</v>
      </c>
      <c r="J66" s="1" t="s">
        <v>132</v>
      </c>
      <c r="K66" s="16"/>
      <c r="L66" s="16"/>
      <c r="M66" s="17">
        <f>L64+L65</f>
        <v>1700000</v>
      </c>
      <c r="T66"/>
    </row>
    <row r="67" spans="1:20" x14ac:dyDescent="0.25">
      <c r="A67" s="12" t="s">
        <v>438</v>
      </c>
      <c r="B67" s="1">
        <v>1</v>
      </c>
      <c r="C67" s="13">
        <v>43532</v>
      </c>
      <c r="D67" s="1" t="s">
        <v>91</v>
      </c>
      <c r="E67">
        <v>53100</v>
      </c>
      <c r="F67" s="14" t="str">
        <f>LEFT(Table36[[#This Row],[Account Description ]],5)</f>
        <v>53110</v>
      </c>
      <c r="G67" s="1" t="s">
        <v>92</v>
      </c>
      <c r="H67" s="1" t="s">
        <v>49</v>
      </c>
      <c r="I67" s="1" t="s">
        <v>439</v>
      </c>
      <c r="J67" s="1" t="s">
        <v>89</v>
      </c>
      <c r="K67" s="16"/>
      <c r="L67" s="16">
        <f>7006800+3468400+2382640+20000+7006800</f>
        <v>19884640</v>
      </c>
      <c r="M67" s="17"/>
      <c r="T67"/>
    </row>
    <row r="68" spans="1:20" x14ac:dyDescent="0.25">
      <c r="A68" s="12" t="s">
        <v>438</v>
      </c>
      <c r="B68" s="1">
        <v>2</v>
      </c>
      <c r="C68" s="13">
        <v>43532</v>
      </c>
      <c r="D68" s="1" t="s">
        <v>91</v>
      </c>
      <c r="E68">
        <v>53100</v>
      </c>
      <c r="F68" s="14" t="str">
        <f>LEFT(Table36[[#This Row],[Account Description ]],5)</f>
        <v>53110</v>
      </c>
      <c r="G68" s="1" t="s">
        <v>92</v>
      </c>
      <c r="H68" s="1" t="s">
        <v>49</v>
      </c>
      <c r="I68" s="1" t="s">
        <v>440</v>
      </c>
      <c r="J68" s="1" t="s">
        <v>89</v>
      </c>
      <c r="K68" s="16"/>
      <c r="L68" s="16">
        <v>3538400</v>
      </c>
      <c r="M68" s="17"/>
      <c r="T68"/>
    </row>
    <row r="69" spans="1:20" x14ac:dyDescent="0.25">
      <c r="A69" s="12" t="s">
        <v>438</v>
      </c>
      <c r="B69" s="1">
        <v>3</v>
      </c>
      <c r="C69" s="13">
        <v>43532</v>
      </c>
      <c r="D69" s="1" t="s">
        <v>91</v>
      </c>
      <c r="E69">
        <v>0</v>
      </c>
      <c r="F69" s="14" t="str">
        <f>LEFT(Table36[[#This Row],[Account Description ]],5)</f>
        <v>11251</v>
      </c>
      <c r="G69" s="1" t="s">
        <v>52</v>
      </c>
      <c r="H69" s="1" t="s">
        <v>49</v>
      </c>
      <c r="I69" s="1" t="s">
        <v>441</v>
      </c>
      <c r="J69" s="1" t="s">
        <v>89</v>
      </c>
      <c r="K69" s="16"/>
      <c r="L69" s="16"/>
      <c r="M69" s="17">
        <f>L67+L68</f>
        <v>23423040</v>
      </c>
      <c r="T69"/>
    </row>
    <row r="70" spans="1:20" x14ac:dyDescent="0.25">
      <c r="A70" s="11"/>
      <c r="B70" s="1"/>
      <c r="C70" s="13"/>
      <c r="D70" s="1"/>
      <c r="E70" s="1"/>
      <c r="F70" s="14"/>
      <c r="G70" s="1"/>
      <c r="H70" s="1"/>
      <c r="I70" s="1"/>
      <c r="J70" s="1"/>
      <c r="K70" s="16"/>
      <c r="L70" s="16"/>
      <c r="M70" s="17">
        <f>Table36[[#This Row],[Debet]]</f>
        <v>0</v>
      </c>
      <c r="T70"/>
    </row>
    <row r="71" spans="1:20" x14ac:dyDescent="0.25">
      <c r="A71" s="11"/>
      <c r="B71" s="1"/>
      <c r="C71" s="13"/>
      <c r="D71" s="1"/>
      <c r="E71" s="1"/>
      <c r="F71" s="14"/>
      <c r="G71" s="1"/>
      <c r="H71" s="1"/>
      <c r="I71" s="1"/>
      <c r="J71" s="1"/>
      <c r="K71" s="16"/>
      <c r="L71" s="16"/>
      <c r="M71" s="17">
        <f>Table36[[#This Row],[Debet]]</f>
        <v>0</v>
      </c>
      <c r="T71"/>
    </row>
    <row r="72" spans="1:20" x14ac:dyDescent="0.25">
      <c r="A72" s="11"/>
      <c r="B72" s="1"/>
      <c r="C72" s="13"/>
      <c r="D72" s="1"/>
      <c r="E72" s="1"/>
      <c r="F72" s="14"/>
      <c r="G72" s="1"/>
      <c r="H72" s="1"/>
      <c r="I72" s="1"/>
      <c r="J72" s="1"/>
      <c r="K72" s="16"/>
      <c r="L72" s="16"/>
      <c r="M72" s="17">
        <f>Table36[[#This Row],[Debet]]</f>
        <v>0</v>
      </c>
      <c r="T72"/>
    </row>
    <row r="73" spans="1:20" x14ac:dyDescent="0.25">
      <c r="A73" s="11"/>
      <c r="B73" s="1"/>
      <c r="C73" s="13"/>
      <c r="D73" s="1"/>
      <c r="E73" s="1"/>
      <c r="F73" s="14"/>
      <c r="G73" s="1"/>
      <c r="H73" s="1"/>
      <c r="I73" s="1"/>
      <c r="J73" s="1"/>
      <c r="K73" s="16"/>
      <c r="L73" s="16"/>
      <c r="M73" s="17">
        <f>Table36[[#This Row],[Debet]]</f>
        <v>0</v>
      </c>
      <c r="T73"/>
    </row>
    <row r="74" spans="1:20" x14ac:dyDescent="0.25">
      <c r="A74" s="11"/>
      <c r="B74" s="1"/>
      <c r="C74" s="13"/>
      <c r="D74" s="1"/>
      <c r="E74" s="1"/>
      <c r="F74" s="14"/>
      <c r="G74" s="1"/>
      <c r="H74" s="1"/>
      <c r="I74" s="1"/>
      <c r="J74" s="1"/>
      <c r="K74" s="16"/>
      <c r="L74" s="16"/>
      <c r="M74" s="17">
        <f>Table36[[#This Row],[Debet]]</f>
        <v>0</v>
      </c>
      <c r="T74"/>
    </row>
    <row r="75" spans="1:20" x14ac:dyDescent="0.25">
      <c r="A75" s="11"/>
      <c r="B75" s="1"/>
      <c r="C75" s="13"/>
      <c r="D75" s="1"/>
      <c r="E75" s="1"/>
      <c r="F75" s="14"/>
      <c r="G75" s="1"/>
      <c r="H75" s="1"/>
      <c r="I75" s="1"/>
      <c r="J75" s="1"/>
      <c r="K75" s="16"/>
      <c r="L75" s="16"/>
      <c r="M75" s="17">
        <f>Table36[[#This Row],[Debet]]</f>
        <v>0</v>
      </c>
      <c r="T75"/>
    </row>
    <row r="76" spans="1:20" x14ac:dyDescent="0.25">
      <c r="A76" s="11"/>
      <c r="B76" s="1"/>
      <c r="C76" s="13"/>
      <c r="D76" s="1"/>
      <c r="E76" s="1"/>
      <c r="F76" s="14"/>
      <c r="G76" s="1"/>
      <c r="H76" s="1"/>
      <c r="I76" s="1"/>
      <c r="J76" s="1"/>
      <c r="K76" s="16"/>
      <c r="L76" s="16"/>
      <c r="M76" s="17">
        <f>Table36[[#This Row],[Debet]]</f>
        <v>0</v>
      </c>
      <c r="T76"/>
    </row>
    <row r="77" spans="1:20" x14ac:dyDescent="0.25">
      <c r="A77" s="11"/>
      <c r="B77" s="1"/>
      <c r="C77" s="13"/>
      <c r="D77" s="1"/>
      <c r="E77" s="1"/>
      <c r="F77" s="14"/>
      <c r="G77" s="1"/>
      <c r="H77" s="1"/>
      <c r="I77" s="1"/>
      <c r="J77" s="1"/>
      <c r="K77" s="16"/>
      <c r="L77" s="16"/>
      <c r="M77" s="17">
        <f>Table36[[#This Row],[Debet]]</f>
        <v>0</v>
      </c>
      <c r="T77"/>
    </row>
    <row r="78" spans="1:20" x14ac:dyDescent="0.25">
      <c r="A78" s="11"/>
      <c r="B78" s="1"/>
      <c r="C78" s="13"/>
      <c r="D78" s="1"/>
      <c r="E78" s="1"/>
      <c r="F78" s="14"/>
      <c r="G78" s="1"/>
      <c r="H78" s="1"/>
      <c r="I78" s="1"/>
      <c r="J78" s="1"/>
      <c r="K78" s="16"/>
      <c r="L78" s="16"/>
      <c r="M78" s="17">
        <f>Table36[[#This Row],[Debet]]</f>
        <v>0</v>
      </c>
      <c r="T78"/>
    </row>
    <row r="79" spans="1:20" x14ac:dyDescent="0.25">
      <c r="A79" s="11"/>
      <c r="B79" s="1"/>
      <c r="C79" s="13"/>
      <c r="D79" s="1"/>
      <c r="E79" s="1"/>
      <c r="F79" s="14"/>
      <c r="G79" s="1"/>
      <c r="H79" s="1"/>
      <c r="I79" s="1"/>
      <c r="J79" s="1"/>
      <c r="K79" s="16"/>
      <c r="L79" s="16"/>
      <c r="M79" s="17">
        <f>Table36[[#This Row],[Debet]]</f>
        <v>0</v>
      </c>
      <c r="T79"/>
    </row>
    <row r="80" spans="1:20" x14ac:dyDescent="0.25">
      <c r="A80" s="11"/>
      <c r="B80" s="1"/>
      <c r="C80" s="13"/>
      <c r="D80" s="1"/>
      <c r="E80" s="1"/>
      <c r="F80" s="14"/>
      <c r="G80" s="1"/>
      <c r="H80" s="1"/>
      <c r="I80" s="1"/>
      <c r="J80" s="1"/>
      <c r="K80" s="16"/>
      <c r="L80" s="16"/>
      <c r="M80" s="17">
        <f>Table36[[#This Row],[Debet]]</f>
        <v>0</v>
      </c>
      <c r="T80"/>
    </row>
    <row r="81" spans="1:20" x14ac:dyDescent="0.25">
      <c r="A81" s="11"/>
      <c r="B81" s="1"/>
      <c r="C81" s="13"/>
      <c r="D81" s="1"/>
      <c r="E81" s="1"/>
      <c r="F81" s="14"/>
      <c r="G81" s="1"/>
      <c r="H81" s="1"/>
      <c r="I81" s="1"/>
      <c r="J81" s="1"/>
      <c r="K81" s="16"/>
      <c r="L81" s="16"/>
      <c r="M81" s="17">
        <f>Table36[[#This Row],[Debet]]</f>
        <v>0</v>
      </c>
      <c r="T81"/>
    </row>
    <row r="82" spans="1:20" x14ac:dyDescent="0.25">
      <c r="A82" s="11"/>
      <c r="B82" s="1"/>
      <c r="C82" s="13"/>
      <c r="D82" s="1"/>
      <c r="E82" s="1"/>
      <c r="F82" s="14"/>
      <c r="G82" s="1"/>
      <c r="H82" s="1"/>
      <c r="I82" s="1"/>
      <c r="J82" s="1"/>
      <c r="K82" s="16"/>
      <c r="L82" s="16"/>
      <c r="M82" s="17">
        <f>Table36[[#This Row],[Debet]]</f>
        <v>0</v>
      </c>
      <c r="T82"/>
    </row>
    <row r="83" spans="1:20" x14ac:dyDescent="0.25">
      <c r="A83" s="11"/>
      <c r="B83" s="1"/>
      <c r="C83" s="13"/>
      <c r="D83" s="1"/>
      <c r="E83" s="1"/>
      <c r="F83" s="14"/>
      <c r="G83" s="1"/>
      <c r="H83" s="1"/>
      <c r="I83" s="1"/>
      <c r="J83" s="1"/>
      <c r="K83" s="16"/>
      <c r="L83" s="16"/>
      <c r="M83" s="17">
        <f>Table36[[#This Row],[Debet]]</f>
        <v>0</v>
      </c>
      <c r="T83"/>
    </row>
    <row r="84" spans="1:20" x14ac:dyDescent="0.25">
      <c r="A84" s="11"/>
      <c r="B84" s="1"/>
      <c r="C84" s="13"/>
      <c r="D84" s="1"/>
      <c r="E84" s="1"/>
      <c r="F84" s="14"/>
      <c r="G84" s="1"/>
      <c r="H84" s="1"/>
      <c r="I84" s="1"/>
      <c r="J84" s="1"/>
      <c r="K84" s="16"/>
      <c r="L84" s="16"/>
      <c r="M84" s="17">
        <f>Table36[[#This Row],[Debet]]</f>
        <v>0</v>
      </c>
      <c r="T84"/>
    </row>
    <row r="85" spans="1:20" x14ac:dyDescent="0.25">
      <c r="A85" s="11"/>
      <c r="B85" s="1"/>
      <c r="C85" s="13"/>
      <c r="D85" s="1"/>
      <c r="E85" s="1"/>
      <c r="F85" s="14"/>
      <c r="G85" s="1"/>
      <c r="H85" s="1"/>
      <c r="I85" s="1"/>
      <c r="J85" s="1"/>
      <c r="K85" s="16"/>
      <c r="L85" s="16"/>
      <c r="M85" s="17">
        <f>Table36[[#This Row],[Debet]]</f>
        <v>0</v>
      </c>
      <c r="T85"/>
    </row>
    <row r="86" spans="1:20" x14ac:dyDescent="0.25">
      <c r="A86" s="11"/>
      <c r="B86" s="1"/>
      <c r="C86" s="13"/>
      <c r="D86" s="1"/>
      <c r="E86" s="1"/>
      <c r="F86" s="14"/>
      <c r="G86" s="1"/>
      <c r="H86" s="1"/>
      <c r="I86" s="1"/>
      <c r="J86" s="1"/>
      <c r="K86" s="16"/>
      <c r="L86" s="16"/>
      <c r="M86" s="17">
        <f>Table36[[#This Row],[Debet]]</f>
        <v>0</v>
      </c>
      <c r="T86"/>
    </row>
    <row r="87" spans="1:20" x14ac:dyDescent="0.25">
      <c r="A87" s="11"/>
      <c r="B87" s="1"/>
      <c r="C87" s="13"/>
      <c r="D87" s="1"/>
      <c r="E87" s="1"/>
      <c r="F87" s="14"/>
      <c r="G87" s="1"/>
      <c r="H87" s="1"/>
      <c r="I87" s="1"/>
      <c r="J87" s="1"/>
      <c r="K87" s="16"/>
      <c r="L87" s="16"/>
      <c r="M87" s="17">
        <f>Table36[[#This Row],[Debet]]</f>
        <v>0</v>
      </c>
      <c r="T87"/>
    </row>
    <row r="88" spans="1:20" x14ac:dyDescent="0.25">
      <c r="A88" s="11"/>
      <c r="B88" s="1"/>
      <c r="C88" s="13"/>
      <c r="D88" s="1"/>
      <c r="E88" s="1"/>
      <c r="F88" s="14"/>
      <c r="G88" s="1"/>
      <c r="H88" s="1"/>
      <c r="I88" s="1"/>
      <c r="J88" s="1"/>
      <c r="K88" s="16"/>
      <c r="L88" s="16"/>
      <c r="M88" s="17">
        <f>Table36[[#This Row],[Debet]]</f>
        <v>0</v>
      </c>
      <c r="T88"/>
    </row>
    <row r="89" spans="1:20" x14ac:dyDescent="0.25">
      <c r="A89" s="11"/>
      <c r="B89" s="1"/>
      <c r="C89" s="13"/>
      <c r="D89" s="1"/>
      <c r="E89" s="1"/>
      <c r="F89" s="14"/>
      <c r="G89" s="1"/>
      <c r="H89" s="1"/>
      <c r="I89" s="1"/>
      <c r="J89" s="1"/>
      <c r="K89" s="16"/>
      <c r="L89" s="16"/>
      <c r="M89" s="17">
        <f>Table36[[#This Row],[Debet]]</f>
        <v>0</v>
      </c>
      <c r="T89"/>
    </row>
    <row r="90" spans="1:20" x14ac:dyDescent="0.25">
      <c r="A90" s="11"/>
      <c r="B90" s="1"/>
      <c r="C90" s="13"/>
      <c r="D90" s="1"/>
      <c r="E90" s="1"/>
      <c r="F90" s="14"/>
      <c r="G90" s="1"/>
      <c r="H90" s="1"/>
      <c r="I90" s="1"/>
      <c r="J90" s="1"/>
      <c r="K90" s="16"/>
      <c r="L90" s="16"/>
      <c r="M90" s="17">
        <f>Table36[[#This Row],[Debet]]</f>
        <v>0</v>
      </c>
      <c r="T90"/>
    </row>
    <row r="91" spans="1:20" x14ac:dyDescent="0.25">
      <c r="A91" s="11"/>
      <c r="B91" s="1"/>
      <c r="C91" s="13"/>
      <c r="D91" s="1"/>
      <c r="E91" s="1"/>
      <c r="F91" s="14"/>
      <c r="G91" s="1"/>
      <c r="H91" s="1"/>
      <c r="I91" s="1"/>
      <c r="J91" s="1"/>
      <c r="K91" s="16"/>
      <c r="L91" s="16"/>
      <c r="M91" s="17">
        <f>Table36[[#This Row],[Debet]]</f>
        <v>0</v>
      </c>
      <c r="T91"/>
    </row>
    <row r="92" spans="1:20" x14ac:dyDescent="0.25">
      <c r="A92" s="11"/>
      <c r="B92" s="1"/>
      <c r="C92" s="13"/>
      <c r="D92" s="1"/>
      <c r="E92" s="1"/>
      <c r="F92" s="14"/>
      <c r="G92" s="1"/>
      <c r="H92" s="1"/>
      <c r="I92" s="1"/>
      <c r="J92" s="1"/>
      <c r="K92" s="16"/>
      <c r="L92" s="16"/>
      <c r="M92" s="17">
        <f>Table36[[#This Row],[Debet]]</f>
        <v>0</v>
      </c>
      <c r="T92"/>
    </row>
    <row r="93" spans="1:20" x14ac:dyDescent="0.25">
      <c r="A93" s="11"/>
      <c r="B93" s="1"/>
      <c r="C93" s="13"/>
      <c r="D93" s="1"/>
      <c r="E93" s="1"/>
      <c r="F93" s="14"/>
      <c r="G93" s="1"/>
      <c r="H93" s="1"/>
      <c r="I93" s="1"/>
      <c r="J93" s="1"/>
      <c r="K93" s="16"/>
      <c r="L93" s="16"/>
      <c r="M93" s="17">
        <f>Table36[[#This Row],[Debet]]</f>
        <v>0</v>
      </c>
      <c r="T93"/>
    </row>
    <row r="94" spans="1:20" x14ac:dyDescent="0.25">
      <c r="A94" s="11"/>
      <c r="B94" s="1"/>
      <c r="C94" s="13"/>
      <c r="D94" s="1"/>
      <c r="E94" s="1"/>
      <c r="F94" s="14"/>
      <c r="G94" s="1"/>
      <c r="H94" s="1"/>
      <c r="I94" s="1"/>
      <c r="J94" s="1"/>
      <c r="K94" s="16"/>
      <c r="L94" s="16"/>
      <c r="M94" s="17">
        <f>Table36[[#This Row],[Debet]]</f>
        <v>0</v>
      </c>
      <c r="T94"/>
    </row>
    <row r="95" spans="1:20" x14ac:dyDescent="0.25">
      <c r="A95" s="11"/>
      <c r="B95" s="1"/>
      <c r="C95" s="13"/>
      <c r="D95" s="1"/>
      <c r="E95" s="1"/>
      <c r="F95" s="14"/>
      <c r="G95" s="1"/>
      <c r="H95" s="1"/>
      <c r="I95" s="1"/>
      <c r="J95" s="1"/>
      <c r="K95" s="16"/>
      <c r="L95" s="16"/>
      <c r="M95" s="17">
        <f>Table36[[#This Row],[Debet]]</f>
        <v>0</v>
      </c>
      <c r="T95"/>
    </row>
    <row r="96" spans="1:20" x14ac:dyDescent="0.25">
      <c r="A96" s="11"/>
      <c r="B96" s="1"/>
      <c r="C96" s="13"/>
      <c r="D96" s="1"/>
      <c r="E96" s="1"/>
      <c r="F96" s="14"/>
      <c r="G96" s="1"/>
      <c r="H96" s="1"/>
      <c r="I96" s="1"/>
      <c r="J96" s="1"/>
      <c r="K96" s="16"/>
      <c r="L96" s="16"/>
      <c r="M96" s="17">
        <f>Table36[[#This Row],[Debet]]</f>
        <v>0</v>
      </c>
      <c r="T96"/>
    </row>
    <row r="97" spans="1:20" x14ac:dyDescent="0.25">
      <c r="A97" s="11"/>
      <c r="B97" s="1"/>
      <c r="C97" s="13"/>
      <c r="D97" s="1"/>
      <c r="E97" s="1"/>
      <c r="F97" s="14"/>
      <c r="G97" s="1"/>
      <c r="H97" s="1"/>
      <c r="I97" s="1"/>
      <c r="J97" s="1"/>
      <c r="K97" s="16"/>
      <c r="L97" s="16"/>
      <c r="M97" s="17">
        <f>Table36[[#This Row],[Debet]]</f>
        <v>0</v>
      </c>
      <c r="T97"/>
    </row>
    <row r="98" spans="1:20" x14ac:dyDescent="0.25">
      <c r="A98" s="11"/>
      <c r="B98" s="1"/>
      <c r="C98" s="13"/>
      <c r="D98" s="1"/>
      <c r="E98" s="1"/>
      <c r="F98" s="14"/>
      <c r="G98" s="1"/>
      <c r="H98" s="1"/>
      <c r="I98" s="1"/>
      <c r="J98" s="1"/>
      <c r="K98" s="16"/>
      <c r="L98" s="16"/>
      <c r="M98" s="17">
        <f>Table36[[#This Row],[Debet]]</f>
        <v>0</v>
      </c>
      <c r="T98"/>
    </row>
    <row r="99" spans="1:20" x14ac:dyDescent="0.25">
      <c r="A99" s="11"/>
      <c r="B99" s="1"/>
      <c r="C99" s="13"/>
      <c r="D99" s="1"/>
      <c r="E99" s="1"/>
      <c r="F99" s="14"/>
      <c r="G99" s="1"/>
      <c r="H99" s="1"/>
      <c r="I99" s="1"/>
      <c r="J99" s="1"/>
      <c r="K99" s="16"/>
      <c r="L99" s="16"/>
      <c r="M99" s="17">
        <f>Table36[[#This Row],[Debet]]</f>
        <v>0</v>
      </c>
      <c r="T99"/>
    </row>
    <row r="100" spans="1:20" x14ac:dyDescent="0.25">
      <c r="A100" s="11"/>
      <c r="B100" s="1"/>
      <c r="C100" s="13"/>
      <c r="D100" s="1"/>
      <c r="E100" s="1"/>
      <c r="F100" s="14"/>
      <c r="G100" s="1"/>
      <c r="H100" s="1"/>
      <c r="I100" s="1"/>
      <c r="J100" s="1"/>
      <c r="K100" s="16"/>
      <c r="L100" s="16"/>
      <c r="M100" s="17">
        <f>Table36[[#This Row],[Debet]]</f>
        <v>0</v>
      </c>
      <c r="T100"/>
    </row>
    <row r="101" spans="1:20" x14ac:dyDescent="0.25">
      <c r="A101" s="11"/>
      <c r="B101" s="1"/>
      <c r="C101" s="13"/>
      <c r="D101" s="1"/>
      <c r="E101" s="1"/>
      <c r="F101" s="14"/>
      <c r="G101" s="1"/>
      <c r="H101" s="1"/>
      <c r="I101" s="1"/>
      <c r="J101" s="1"/>
      <c r="K101" s="16"/>
      <c r="L101" s="16"/>
      <c r="M101" s="17">
        <f>Table36[[#This Row],[Debet]]</f>
        <v>0</v>
      </c>
      <c r="T101"/>
    </row>
    <row r="102" spans="1:20" x14ac:dyDescent="0.25">
      <c r="A102" s="11"/>
      <c r="B102" s="1"/>
      <c r="C102" s="13"/>
      <c r="D102" s="1"/>
      <c r="E102" s="1"/>
      <c r="F102" s="14"/>
      <c r="G102" s="1"/>
      <c r="H102" s="1"/>
      <c r="I102" s="1"/>
      <c r="J102" s="1"/>
      <c r="K102" s="16"/>
      <c r="L102" s="16"/>
      <c r="M102" s="17">
        <f>Table36[[#This Row],[Debet]]</f>
        <v>0</v>
      </c>
      <c r="T102"/>
    </row>
    <row r="103" spans="1:20" x14ac:dyDescent="0.25">
      <c r="A103" s="11"/>
      <c r="B103" s="1"/>
      <c r="C103" s="13"/>
      <c r="D103" s="1"/>
      <c r="E103" s="1"/>
      <c r="F103" s="14"/>
      <c r="G103" s="1"/>
      <c r="H103" s="1"/>
      <c r="I103" s="1"/>
      <c r="J103" s="1"/>
      <c r="K103" s="16"/>
      <c r="L103" s="16"/>
      <c r="M103" s="17">
        <f>Table36[[#This Row],[Debet]]</f>
        <v>0</v>
      </c>
      <c r="T103"/>
    </row>
    <row r="104" spans="1:20" x14ac:dyDescent="0.25">
      <c r="A104" s="11"/>
      <c r="B104" s="1"/>
      <c r="C104" s="13"/>
      <c r="D104" s="1"/>
      <c r="E104" s="1"/>
      <c r="F104" s="14"/>
      <c r="G104" s="1"/>
      <c r="H104" s="1"/>
      <c r="I104" s="1"/>
      <c r="J104" s="1"/>
      <c r="K104" s="16"/>
      <c r="L104" s="16"/>
      <c r="M104" s="17">
        <f>Table36[[#This Row],[Debet]]</f>
        <v>0</v>
      </c>
      <c r="T104"/>
    </row>
    <row r="105" spans="1:20" x14ac:dyDescent="0.25">
      <c r="A105" s="11"/>
      <c r="B105" s="1"/>
      <c r="C105" s="13"/>
      <c r="D105" s="1"/>
      <c r="E105" s="1"/>
      <c r="F105" s="14"/>
      <c r="G105" s="1"/>
      <c r="H105" s="1"/>
      <c r="I105" s="1"/>
      <c r="J105" s="1"/>
      <c r="K105" s="16"/>
      <c r="L105" s="16"/>
      <c r="M105" s="17">
        <f>Table36[[#This Row],[Debet]]</f>
        <v>0</v>
      </c>
      <c r="T105"/>
    </row>
    <row r="106" spans="1:20" x14ac:dyDescent="0.25">
      <c r="A106" s="11"/>
      <c r="B106" s="1"/>
      <c r="C106" s="13"/>
      <c r="D106" s="1"/>
      <c r="E106" s="1"/>
      <c r="F106" s="14"/>
      <c r="G106" s="1"/>
      <c r="H106" s="1"/>
      <c r="I106" s="1"/>
      <c r="J106" s="1"/>
      <c r="K106" s="16"/>
      <c r="L106" s="16"/>
      <c r="M106" s="17">
        <f>Table36[[#This Row],[Debet]]</f>
        <v>0</v>
      </c>
      <c r="T106"/>
    </row>
    <row r="107" spans="1:20" x14ac:dyDescent="0.25">
      <c r="A107" s="11"/>
      <c r="B107" s="1"/>
      <c r="C107" s="13"/>
      <c r="D107" s="1"/>
      <c r="E107" s="1"/>
      <c r="F107" s="14"/>
      <c r="G107" s="1"/>
      <c r="H107" s="1"/>
      <c r="I107" s="1"/>
      <c r="J107" s="1"/>
      <c r="K107" s="16"/>
      <c r="L107" s="16"/>
      <c r="M107" s="17">
        <f>Table36[[#This Row],[Debet]]</f>
        <v>0</v>
      </c>
      <c r="T107"/>
    </row>
    <row r="108" spans="1:20" x14ac:dyDescent="0.25">
      <c r="A108" s="11"/>
      <c r="B108" s="1"/>
      <c r="C108" s="13"/>
      <c r="D108" s="1"/>
      <c r="E108" s="1"/>
      <c r="F108" s="14"/>
      <c r="G108" s="1"/>
      <c r="H108" s="1"/>
      <c r="I108" s="1"/>
      <c r="J108" s="1"/>
      <c r="K108" s="16"/>
      <c r="L108" s="16"/>
      <c r="M108" s="17">
        <f>Table36[[#This Row],[Debet]]</f>
        <v>0</v>
      </c>
      <c r="T108"/>
    </row>
    <row r="109" spans="1:20" x14ac:dyDescent="0.25">
      <c r="A109" s="11"/>
      <c r="B109" s="1"/>
      <c r="C109" s="13"/>
      <c r="D109" s="1"/>
      <c r="E109" s="1"/>
      <c r="F109" s="14"/>
      <c r="G109" s="1"/>
      <c r="H109" s="1"/>
      <c r="I109" s="1"/>
      <c r="J109" s="1"/>
      <c r="K109" s="16"/>
      <c r="L109" s="16"/>
      <c r="M109" s="17">
        <f>Table36[[#This Row],[Debet]]</f>
        <v>0</v>
      </c>
      <c r="T109"/>
    </row>
    <row r="110" spans="1:20" x14ac:dyDescent="0.25">
      <c r="A110" s="11"/>
      <c r="B110" s="1"/>
      <c r="C110" s="13"/>
      <c r="D110" s="1"/>
      <c r="E110" s="1"/>
      <c r="F110" s="14"/>
      <c r="G110" s="1"/>
      <c r="H110" s="1"/>
      <c r="I110" s="1"/>
      <c r="J110" s="1"/>
      <c r="K110" s="16"/>
      <c r="L110" s="16"/>
      <c r="M110" s="17">
        <f>Table36[[#This Row],[Debet]]</f>
        <v>0</v>
      </c>
      <c r="T110"/>
    </row>
    <row r="111" spans="1:20" x14ac:dyDescent="0.25">
      <c r="A111" s="11"/>
      <c r="B111" s="1"/>
      <c r="C111" s="13"/>
      <c r="D111" s="1"/>
      <c r="E111" s="1"/>
      <c r="F111" s="14"/>
      <c r="G111" s="1"/>
      <c r="H111" s="1"/>
      <c r="I111" s="1"/>
      <c r="J111" s="1"/>
      <c r="K111" s="16"/>
      <c r="L111" s="16"/>
      <c r="M111" s="17">
        <f>Table36[[#This Row],[Debet]]</f>
        <v>0</v>
      </c>
      <c r="T111"/>
    </row>
    <row r="112" spans="1:20" x14ac:dyDescent="0.25">
      <c r="A112" s="11"/>
      <c r="B112" s="1"/>
      <c r="C112" s="13"/>
      <c r="D112" s="1"/>
      <c r="E112" s="1"/>
      <c r="F112" s="14"/>
      <c r="G112" s="1"/>
      <c r="H112" s="1"/>
      <c r="I112" s="1"/>
      <c r="J112" s="1"/>
      <c r="K112" s="16"/>
      <c r="L112" s="16"/>
      <c r="M112" s="17">
        <f>Table36[[#This Row],[Debet]]</f>
        <v>0</v>
      </c>
      <c r="T112"/>
    </row>
    <row r="113" spans="1:20" x14ac:dyDescent="0.25">
      <c r="A113" s="11"/>
      <c r="B113" s="1"/>
      <c r="C113" s="13"/>
      <c r="D113" s="1"/>
      <c r="E113" s="1"/>
      <c r="F113" s="14"/>
      <c r="G113" s="1"/>
      <c r="H113" s="1"/>
      <c r="I113" s="1"/>
      <c r="J113" s="1"/>
      <c r="K113" s="16"/>
      <c r="L113" s="16"/>
      <c r="M113" s="17">
        <f>Table36[[#This Row],[Debet]]</f>
        <v>0</v>
      </c>
      <c r="T113"/>
    </row>
    <row r="114" spans="1:20" x14ac:dyDescent="0.25">
      <c r="A114" s="11"/>
      <c r="B114" s="1"/>
      <c r="C114" s="13"/>
      <c r="D114" s="1"/>
      <c r="E114" s="1"/>
      <c r="F114" s="14"/>
      <c r="G114" s="1"/>
      <c r="H114" s="1"/>
      <c r="I114" s="1"/>
      <c r="J114" s="1"/>
      <c r="K114" s="16"/>
      <c r="L114" s="16"/>
      <c r="M114" s="17">
        <f>Table36[[#This Row],[Debet]]</f>
        <v>0</v>
      </c>
      <c r="T114"/>
    </row>
    <row r="115" spans="1:20" x14ac:dyDescent="0.25">
      <c r="A115" s="11"/>
      <c r="B115" s="1"/>
      <c r="C115" s="13"/>
      <c r="D115" s="1"/>
      <c r="E115" s="1"/>
      <c r="F115" s="14"/>
      <c r="G115" s="1"/>
      <c r="H115" s="1"/>
      <c r="I115" s="1"/>
      <c r="J115" s="1"/>
      <c r="K115" s="16"/>
      <c r="L115" s="16"/>
      <c r="M115" s="17">
        <f>Table36[[#This Row],[Debet]]</f>
        <v>0</v>
      </c>
      <c r="T115"/>
    </row>
    <row r="116" spans="1:20" x14ac:dyDescent="0.25">
      <c r="A116" s="11"/>
      <c r="B116" s="1"/>
      <c r="C116" s="13"/>
      <c r="D116" s="1"/>
      <c r="E116" s="1"/>
      <c r="F116" s="14"/>
      <c r="G116" s="1"/>
      <c r="H116" s="1"/>
      <c r="I116" s="1"/>
      <c r="J116" s="1"/>
      <c r="K116" s="16"/>
      <c r="L116" s="16"/>
      <c r="M116" s="17">
        <f>Table36[[#This Row],[Debet]]</f>
        <v>0</v>
      </c>
      <c r="T116"/>
    </row>
    <row r="117" spans="1:20" x14ac:dyDescent="0.25">
      <c r="A117" s="11"/>
      <c r="B117" s="1"/>
      <c r="C117" s="13"/>
      <c r="D117" s="1"/>
      <c r="E117" s="1"/>
      <c r="F117" s="14"/>
      <c r="G117" s="1"/>
      <c r="H117" s="1"/>
      <c r="I117" s="1"/>
      <c r="J117" s="1"/>
      <c r="K117" s="16"/>
      <c r="L117" s="16"/>
      <c r="M117" s="17">
        <f>Table36[[#This Row],[Debet]]</f>
        <v>0</v>
      </c>
      <c r="T117"/>
    </row>
    <row r="118" spans="1:20" x14ac:dyDescent="0.25">
      <c r="A118" s="11"/>
      <c r="B118" s="1"/>
      <c r="C118" s="13"/>
      <c r="D118" s="1"/>
      <c r="E118" s="1"/>
      <c r="F118" s="14"/>
      <c r="G118" s="1"/>
      <c r="H118" s="1"/>
      <c r="I118" s="1"/>
      <c r="J118" s="1"/>
      <c r="K118" s="16"/>
      <c r="L118" s="16"/>
      <c r="M118" s="17">
        <f>Table36[[#This Row],[Debet]]</f>
        <v>0</v>
      </c>
      <c r="T118"/>
    </row>
    <row r="119" spans="1:20" x14ac:dyDescent="0.25">
      <c r="A119" s="11"/>
      <c r="B119" s="1"/>
      <c r="C119" s="13"/>
      <c r="D119" s="1"/>
      <c r="E119" s="1"/>
      <c r="F119" s="14"/>
      <c r="G119" s="1"/>
      <c r="H119" s="1"/>
      <c r="I119" s="1"/>
      <c r="J119" s="1"/>
      <c r="K119" s="16"/>
      <c r="L119" s="16"/>
      <c r="M119" s="17">
        <f>Table36[[#This Row],[Debet]]</f>
        <v>0</v>
      </c>
      <c r="T119"/>
    </row>
    <row r="120" spans="1:20" x14ac:dyDescent="0.25">
      <c r="A120" s="11"/>
      <c r="B120" s="1"/>
      <c r="C120" s="13"/>
      <c r="D120" s="1"/>
      <c r="E120" s="1"/>
      <c r="F120" s="14"/>
      <c r="G120" s="1"/>
      <c r="H120" s="1"/>
      <c r="I120" s="1"/>
      <c r="J120" s="1"/>
      <c r="K120" s="16"/>
      <c r="L120" s="16"/>
      <c r="M120" s="17">
        <f>Table36[[#This Row],[Debet]]</f>
        <v>0</v>
      </c>
      <c r="T120"/>
    </row>
    <row r="121" spans="1:20" x14ac:dyDescent="0.25">
      <c r="A121" s="11"/>
      <c r="B121" s="1"/>
      <c r="C121" s="13"/>
      <c r="D121" s="1"/>
      <c r="E121" s="1"/>
      <c r="F121" s="14"/>
      <c r="G121" s="1"/>
      <c r="H121" s="1"/>
      <c r="I121" s="1"/>
      <c r="J121" s="1"/>
      <c r="K121" s="16"/>
      <c r="L121" s="16"/>
      <c r="M121" s="17">
        <f>Table36[[#This Row],[Debet]]</f>
        <v>0</v>
      </c>
      <c r="T121"/>
    </row>
    <row r="122" spans="1:20" x14ac:dyDescent="0.25">
      <c r="A122" s="11"/>
      <c r="B122" s="1"/>
      <c r="C122" s="13"/>
      <c r="D122" s="1"/>
      <c r="E122" s="1"/>
      <c r="F122" s="14"/>
      <c r="G122" s="1"/>
      <c r="H122" s="1"/>
      <c r="I122" s="1"/>
      <c r="J122" s="1"/>
      <c r="K122" s="16"/>
      <c r="L122" s="16"/>
      <c r="M122" s="17">
        <f>Table36[[#This Row],[Debet]]</f>
        <v>0</v>
      </c>
      <c r="T122"/>
    </row>
    <row r="123" spans="1:20" x14ac:dyDescent="0.25">
      <c r="A123" s="11"/>
      <c r="B123" s="1"/>
      <c r="C123" s="13"/>
      <c r="D123" s="1"/>
      <c r="E123" s="1"/>
      <c r="F123" s="14"/>
      <c r="G123" s="1"/>
      <c r="H123" s="1"/>
      <c r="I123" s="1"/>
      <c r="J123" s="1"/>
      <c r="K123" s="16"/>
      <c r="L123" s="16"/>
      <c r="M123" s="17">
        <f>Table36[[#This Row],[Debet]]</f>
        <v>0</v>
      </c>
      <c r="T123"/>
    </row>
    <row r="124" spans="1:20" x14ac:dyDescent="0.25">
      <c r="A124" s="11"/>
      <c r="B124" s="1"/>
      <c r="C124" s="13"/>
      <c r="D124" s="1"/>
      <c r="E124" s="1"/>
      <c r="F124" s="14"/>
      <c r="G124" s="1"/>
      <c r="H124" s="1"/>
      <c r="I124" s="1"/>
      <c r="J124" s="1"/>
      <c r="K124" s="16"/>
      <c r="L124" s="16"/>
      <c r="M124" s="17">
        <f>Table36[[#This Row],[Debet]]</f>
        <v>0</v>
      </c>
      <c r="T124"/>
    </row>
    <row r="125" spans="1:20" x14ac:dyDescent="0.25">
      <c r="A125" s="11"/>
      <c r="B125" s="1"/>
      <c r="C125" s="13"/>
      <c r="D125" s="1"/>
      <c r="E125" s="1"/>
      <c r="F125" s="14"/>
      <c r="G125" s="1"/>
      <c r="H125" s="1"/>
      <c r="I125" s="1"/>
      <c r="J125" s="1"/>
      <c r="K125" s="16"/>
      <c r="L125" s="16"/>
      <c r="M125" s="17">
        <f>Table36[[#This Row],[Debet]]</f>
        <v>0</v>
      </c>
      <c r="T125"/>
    </row>
    <row r="126" spans="1:20" x14ac:dyDescent="0.25">
      <c r="A126" s="11"/>
      <c r="B126" s="1"/>
      <c r="C126" s="13"/>
      <c r="D126" s="1"/>
      <c r="E126" s="1"/>
      <c r="F126" s="14"/>
      <c r="G126" s="1"/>
      <c r="H126" s="1"/>
      <c r="I126" s="1"/>
      <c r="J126" s="1"/>
      <c r="K126" s="16"/>
      <c r="L126" s="27"/>
      <c r="M126" s="17">
        <f>Table36[[#This Row],[Debet]]</f>
        <v>0</v>
      </c>
      <c r="T126"/>
    </row>
    <row r="127" spans="1:20" x14ac:dyDescent="0.25">
      <c r="A127" s="11"/>
      <c r="B127" s="1"/>
      <c r="C127" s="13"/>
      <c r="D127" s="1"/>
      <c r="E127" s="1"/>
      <c r="F127" s="14"/>
      <c r="G127" s="1"/>
      <c r="H127" s="1"/>
      <c r="I127" s="1"/>
      <c r="J127" s="1"/>
      <c r="K127" s="16"/>
      <c r="L127" s="27"/>
      <c r="M127" s="17">
        <f>Table36[[#This Row],[Debet]]</f>
        <v>0</v>
      </c>
      <c r="T127"/>
    </row>
    <row r="128" spans="1:20" x14ac:dyDescent="0.25">
      <c r="A128" s="11"/>
      <c r="B128" s="1"/>
      <c r="C128" s="13"/>
      <c r="D128" s="1"/>
      <c r="E128" s="1"/>
      <c r="F128" s="14"/>
      <c r="G128" s="1"/>
      <c r="H128" s="1"/>
      <c r="I128" s="1"/>
      <c r="J128" s="1"/>
      <c r="K128" s="16"/>
      <c r="L128" s="16"/>
      <c r="M128" s="17">
        <f>Table36[[#This Row],[Debet]]</f>
        <v>0</v>
      </c>
      <c r="T128"/>
    </row>
    <row r="129" spans="1:20" x14ac:dyDescent="0.25">
      <c r="A129" s="11"/>
      <c r="B129" s="1"/>
      <c r="C129" s="13"/>
      <c r="D129" s="1"/>
      <c r="E129" s="1"/>
      <c r="F129" s="14"/>
      <c r="G129" s="1"/>
      <c r="H129" s="1"/>
      <c r="I129" s="1"/>
      <c r="J129" s="1"/>
      <c r="K129" s="16"/>
      <c r="L129" s="16"/>
      <c r="M129" s="17">
        <f>Table36[[#This Row],[Debet]]</f>
        <v>0</v>
      </c>
      <c r="T129"/>
    </row>
    <row r="130" spans="1:20" x14ac:dyDescent="0.25">
      <c r="A130" s="11"/>
      <c r="B130" s="1"/>
      <c r="C130" s="13"/>
      <c r="D130" s="1"/>
      <c r="E130" s="1"/>
      <c r="F130" s="14"/>
      <c r="G130" s="1"/>
      <c r="H130" s="1"/>
      <c r="I130" s="1"/>
      <c r="J130" s="1"/>
      <c r="K130" s="16"/>
      <c r="L130" s="16"/>
      <c r="M130" s="17">
        <f>Table36[[#This Row],[Debet]]</f>
        <v>0</v>
      </c>
      <c r="T130"/>
    </row>
    <row r="131" spans="1:20" x14ac:dyDescent="0.25">
      <c r="A131" s="11"/>
      <c r="B131" s="1"/>
      <c r="C131" s="13"/>
      <c r="D131" s="1"/>
      <c r="E131" s="1"/>
      <c r="F131" s="14"/>
      <c r="G131" s="1"/>
      <c r="H131" s="1"/>
      <c r="I131" s="1"/>
      <c r="J131" s="1"/>
      <c r="K131" s="16"/>
      <c r="L131" s="16"/>
      <c r="M131" s="17">
        <f>Table36[[#This Row],[Debet]]</f>
        <v>0</v>
      </c>
      <c r="T131"/>
    </row>
    <row r="132" spans="1:20" x14ac:dyDescent="0.25">
      <c r="A132" s="11"/>
      <c r="B132" s="1"/>
      <c r="C132" s="13"/>
      <c r="D132" s="1"/>
      <c r="E132" s="1"/>
      <c r="F132" s="14"/>
      <c r="G132" s="1"/>
      <c r="H132" s="1"/>
      <c r="I132" s="1"/>
      <c r="J132" s="1"/>
      <c r="K132" s="16"/>
      <c r="L132" s="16"/>
      <c r="M132" s="17">
        <f>Table36[[#This Row],[Debet]]</f>
        <v>0</v>
      </c>
      <c r="T132"/>
    </row>
    <row r="133" spans="1:20" x14ac:dyDescent="0.25">
      <c r="A133" s="11"/>
      <c r="B133" s="1"/>
      <c r="C133" s="13"/>
      <c r="D133" s="1"/>
      <c r="E133" s="1"/>
      <c r="F133" s="14"/>
      <c r="G133" s="1"/>
      <c r="H133" s="1"/>
      <c r="I133" s="1"/>
      <c r="J133" s="1"/>
      <c r="K133" s="16"/>
      <c r="L133" s="16"/>
      <c r="M133" s="17">
        <f>Table36[[#This Row],[Debet]]</f>
        <v>0</v>
      </c>
      <c r="T133"/>
    </row>
    <row r="134" spans="1:20" x14ac:dyDescent="0.25">
      <c r="A134" s="11"/>
      <c r="B134" s="1"/>
      <c r="C134" s="13"/>
      <c r="D134" s="1"/>
      <c r="E134" s="1"/>
      <c r="F134" s="14"/>
      <c r="G134" s="1"/>
      <c r="H134" s="1"/>
      <c r="I134" s="1"/>
      <c r="J134" s="1"/>
      <c r="K134" s="16"/>
      <c r="L134" s="16"/>
      <c r="M134" s="17">
        <f>Table36[[#This Row],[Debet]]</f>
        <v>0</v>
      </c>
      <c r="T134"/>
    </row>
    <row r="135" spans="1:20" x14ac:dyDescent="0.25">
      <c r="A135" s="11"/>
      <c r="B135" s="1"/>
      <c r="C135" s="13"/>
      <c r="D135" s="1"/>
      <c r="E135" s="1"/>
      <c r="F135" s="14"/>
      <c r="G135" s="1"/>
      <c r="H135" s="1"/>
      <c r="I135" s="1"/>
      <c r="J135" s="1"/>
      <c r="K135" s="16"/>
      <c r="L135" s="16"/>
      <c r="M135" s="17">
        <f>Table36[[#This Row],[Debet]]</f>
        <v>0</v>
      </c>
      <c r="T135"/>
    </row>
    <row r="136" spans="1:20" x14ac:dyDescent="0.25">
      <c r="A136" s="11"/>
      <c r="B136" s="1"/>
      <c r="C136" s="13"/>
      <c r="D136" s="1"/>
      <c r="E136" s="1"/>
      <c r="F136" s="14"/>
      <c r="G136" s="1"/>
      <c r="H136" s="1"/>
      <c r="I136" s="1"/>
      <c r="J136" s="1"/>
      <c r="K136" s="16"/>
      <c r="L136" s="16"/>
      <c r="M136" s="17">
        <f>Table36[[#This Row],[Debet]]</f>
        <v>0</v>
      </c>
      <c r="T136"/>
    </row>
    <row r="137" spans="1:20" x14ac:dyDescent="0.25">
      <c r="A137" s="11"/>
      <c r="B137" s="1"/>
      <c r="C137" s="13"/>
      <c r="D137" s="1"/>
      <c r="E137" s="1"/>
      <c r="F137" s="14"/>
      <c r="G137" s="1"/>
      <c r="H137" s="1"/>
      <c r="I137" s="1"/>
      <c r="J137" s="1"/>
      <c r="K137" s="16"/>
      <c r="L137" s="16"/>
      <c r="M137" s="17">
        <f>Table36[[#This Row],[Debet]]</f>
        <v>0</v>
      </c>
      <c r="T137"/>
    </row>
    <row r="138" spans="1:20" x14ac:dyDescent="0.25">
      <c r="A138" s="11"/>
      <c r="B138" s="1"/>
      <c r="C138" s="13"/>
      <c r="D138" s="1"/>
      <c r="E138" s="1"/>
      <c r="F138" s="14"/>
      <c r="G138" s="1"/>
      <c r="H138" s="1"/>
      <c r="I138" s="1"/>
      <c r="J138" s="1"/>
      <c r="K138" s="16"/>
      <c r="L138" s="16"/>
      <c r="M138" s="17">
        <f>Table36[[#This Row],[Debet]]</f>
        <v>0</v>
      </c>
      <c r="T138"/>
    </row>
    <row r="139" spans="1:20" x14ac:dyDescent="0.25">
      <c r="A139" s="11"/>
      <c r="B139" s="1"/>
      <c r="C139" s="13"/>
      <c r="D139" s="1"/>
      <c r="E139" s="1"/>
      <c r="F139" s="14"/>
      <c r="G139" s="1"/>
      <c r="H139" s="1"/>
      <c r="I139" s="1"/>
      <c r="J139" s="1"/>
      <c r="K139" s="16"/>
      <c r="L139" s="16"/>
      <c r="M139" s="17">
        <f>Table36[[#This Row],[Debet]]</f>
        <v>0</v>
      </c>
      <c r="T139"/>
    </row>
    <row r="140" spans="1:20" x14ac:dyDescent="0.25">
      <c r="A140" s="11"/>
      <c r="B140" s="1"/>
      <c r="C140" s="13"/>
      <c r="D140" s="1"/>
      <c r="E140" s="1"/>
      <c r="F140" s="14"/>
      <c r="G140" s="1"/>
      <c r="H140" s="1"/>
      <c r="I140" s="1"/>
      <c r="J140" s="1"/>
      <c r="K140" s="16"/>
      <c r="L140" s="16"/>
      <c r="M140" s="17">
        <f>Table36[[#This Row],[Debet]]</f>
        <v>0</v>
      </c>
      <c r="T140"/>
    </row>
    <row r="141" spans="1:20" x14ac:dyDescent="0.25">
      <c r="A141" s="11"/>
      <c r="B141" s="1"/>
      <c r="C141" s="13"/>
      <c r="D141" s="1"/>
      <c r="E141" s="1"/>
      <c r="F141" s="14"/>
      <c r="G141" s="1"/>
      <c r="H141" s="1"/>
      <c r="I141" s="1"/>
      <c r="J141" s="1"/>
      <c r="K141" s="16"/>
      <c r="L141" s="16"/>
      <c r="M141" s="17">
        <f>Table36[[#This Row],[Debet]]</f>
        <v>0</v>
      </c>
      <c r="T141"/>
    </row>
    <row r="142" spans="1:20" x14ac:dyDescent="0.25">
      <c r="A142" s="11"/>
      <c r="B142" s="1"/>
      <c r="C142" s="13"/>
      <c r="D142" s="1"/>
      <c r="E142" s="1"/>
      <c r="F142" s="14"/>
      <c r="G142" s="1"/>
      <c r="H142" s="1"/>
      <c r="I142" s="1"/>
      <c r="J142" s="1"/>
      <c r="K142" s="16"/>
      <c r="L142" s="16"/>
      <c r="M142" s="17">
        <f>Table36[[#This Row],[Debet]]</f>
        <v>0</v>
      </c>
      <c r="T142"/>
    </row>
    <row r="143" spans="1:20" x14ac:dyDescent="0.25">
      <c r="A143" s="11"/>
      <c r="B143" s="1"/>
      <c r="C143" s="13"/>
      <c r="D143" s="1"/>
      <c r="E143" s="1"/>
      <c r="F143" s="14"/>
      <c r="G143" s="1"/>
      <c r="H143" s="1"/>
      <c r="I143" s="1"/>
      <c r="J143" s="1"/>
      <c r="K143" s="16"/>
      <c r="L143" s="16"/>
      <c r="M143" s="17">
        <f>Table36[[#This Row],[Debet]]</f>
        <v>0</v>
      </c>
      <c r="T143"/>
    </row>
    <row r="144" spans="1:20" x14ac:dyDescent="0.25">
      <c r="A144" s="11"/>
      <c r="B144" s="1"/>
      <c r="C144" s="13"/>
      <c r="D144" s="1"/>
      <c r="E144" s="1"/>
      <c r="F144" s="14"/>
      <c r="G144" s="1"/>
      <c r="H144" s="1"/>
      <c r="I144" s="1"/>
      <c r="J144" s="1"/>
      <c r="K144" s="16"/>
      <c r="L144" s="16"/>
      <c r="M144" s="17">
        <f>Table36[[#This Row],[Debet]]</f>
        <v>0</v>
      </c>
      <c r="T144"/>
    </row>
    <row r="145" spans="1:20" x14ac:dyDescent="0.25">
      <c r="A145" s="11"/>
      <c r="B145" s="1"/>
      <c r="C145" s="13"/>
      <c r="D145" s="1"/>
      <c r="E145" s="1"/>
      <c r="F145" s="14"/>
      <c r="G145" s="1"/>
      <c r="H145" s="1"/>
      <c r="I145" s="1"/>
      <c r="J145" s="1"/>
      <c r="K145" s="16"/>
      <c r="L145" s="16"/>
      <c r="M145" s="17">
        <f>Table36[[#This Row],[Debet]]</f>
        <v>0</v>
      </c>
      <c r="T145"/>
    </row>
    <row r="146" spans="1:20" x14ac:dyDescent="0.25">
      <c r="A146" s="11"/>
      <c r="B146" s="1"/>
      <c r="C146" s="13"/>
      <c r="D146" s="1"/>
      <c r="E146" s="1"/>
      <c r="F146" s="14"/>
      <c r="G146" s="1"/>
      <c r="H146" s="1"/>
      <c r="I146" s="1"/>
      <c r="J146" s="1"/>
      <c r="K146" s="16"/>
      <c r="L146" s="16"/>
      <c r="M146" s="17">
        <f>Table36[[#This Row],[Debet]]</f>
        <v>0</v>
      </c>
      <c r="T146"/>
    </row>
    <row r="147" spans="1:20" x14ac:dyDescent="0.25">
      <c r="A147" s="11"/>
      <c r="B147" s="1"/>
      <c r="C147" s="13"/>
      <c r="D147" s="1"/>
      <c r="E147" s="1"/>
      <c r="F147" s="14"/>
      <c r="G147" s="1"/>
      <c r="H147" s="1"/>
      <c r="I147" s="1"/>
      <c r="J147" s="1"/>
      <c r="K147" s="16"/>
      <c r="L147" s="16"/>
      <c r="M147" s="17">
        <f>Table36[[#This Row],[Debet]]</f>
        <v>0</v>
      </c>
      <c r="T147"/>
    </row>
    <row r="148" spans="1:20" x14ac:dyDescent="0.25">
      <c r="A148" s="11"/>
      <c r="B148" s="1"/>
      <c r="C148" s="13"/>
      <c r="D148" s="1"/>
      <c r="E148" s="1"/>
      <c r="F148" s="14"/>
      <c r="G148" s="1"/>
      <c r="H148" s="1"/>
      <c r="I148" s="1"/>
      <c r="J148" s="1"/>
      <c r="K148" s="16"/>
      <c r="L148" s="16"/>
      <c r="M148" s="17">
        <f>Table36[[#This Row],[Debet]]</f>
        <v>0</v>
      </c>
      <c r="T148"/>
    </row>
    <row r="149" spans="1:20" x14ac:dyDescent="0.25">
      <c r="A149" s="11"/>
      <c r="B149" s="1"/>
      <c r="C149" s="13"/>
      <c r="D149" s="1"/>
      <c r="E149" s="1"/>
      <c r="F149" s="14"/>
      <c r="G149" s="1"/>
      <c r="H149" s="1"/>
      <c r="I149" s="1"/>
      <c r="J149" s="1"/>
      <c r="K149" s="16"/>
      <c r="L149" s="16"/>
      <c r="M149" s="17">
        <f>Table36[[#This Row],[Debet]]</f>
        <v>0</v>
      </c>
      <c r="T149"/>
    </row>
    <row r="150" spans="1:20" x14ac:dyDescent="0.25">
      <c r="A150" s="11"/>
      <c r="B150" s="1"/>
      <c r="C150" s="13"/>
      <c r="D150" s="1"/>
      <c r="E150" s="1"/>
      <c r="F150" s="14"/>
      <c r="G150" s="1"/>
      <c r="H150" s="1"/>
      <c r="I150" s="1"/>
      <c r="J150" s="1"/>
      <c r="K150" s="16"/>
      <c r="L150" s="16"/>
      <c r="M150" s="17">
        <f>Table36[[#This Row],[Debet]]</f>
        <v>0</v>
      </c>
      <c r="T150"/>
    </row>
    <row r="151" spans="1:20" x14ac:dyDescent="0.25">
      <c r="A151" s="11"/>
      <c r="B151" s="1"/>
      <c r="C151" s="13"/>
      <c r="D151" s="1"/>
      <c r="E151" s="1"/>
      <c r="F151" s="14"/>
      <c r="G151" s="1"/>
      <c r="H151" s="1"/>
      <c r="I151" s="1"/>
      <c r="J151" s="1"/>
      <c r="K151" s="16"/>
      <c r="L151" s="16"/>
      <c r="M151" s="17">
        <f>Table36[[#This Row],[Debet]]</f>
        <v>0</v>
      </c>
      <c r="T151"/>
    </row>
    <row r="152" spans="1:20" x14ac:dyDescent="0.25">
      <c r="A152" s="11"/>
      <c r="B152" s="1"/>
      <c r="C152" s="13"/>
      <c r="D152" s="1"/>
      <c r="E152" s="1"/>
      <c r="F152" s="14"/>
      <c r="G152" s="1"/>
      <c r="H152" s="1"/>
      <c r="I152" s="1"/>
      <c r="J152" s="1"/>
      <c r="K152" s="16"/>
      <c r="L152" s="16"/>
      <c r="M152" s="17">
        <f>Table36[[#This Row],[Debet]]</f>
        <v>0</v>
      </c>
      <c r="T152"/>
    </row>
    <row r="153" spans="1:20" x14ac:dyDescent="0.25">
      <c r="A153" s="11"/>
      <c r="B153" s="1"/>
      <c r="C153" s="13"/>
      <c r="D153" s="1"/>
      <c r="E153" s="1"/>
      <c r="F153" s="14"/>
      <c r="G153" s="1"/>
      <c r="H153" s="1"/>
      <c r="I153" s="1"/>
      <c r="J153" s="1"/>
      <c r="K153" s="16"/>
      <c r="L153" s="16"/>
      <c r="M153" s="17">
        <f>Table36[[#This Row],[Debet]]</f>
        <v>0</v>
      </c>
      <c r="T153"/>
    </row>
    <row r="154" spans="1:20" x14ac:dyDescent="0.25">
      <c r="A154" s="11"/>
      <c r="B154" s="1"/>
      <c r="C154" s="13"/>
      <c r="D154" s="1"/>
      <c r="E154" s="1"/>
      <c r="F154" s="14"/>
      <c r="G154" s="1"/>
      <c r="H154" s="1"/>
      <c r="I154" s="1"/>
      <c r="J154" s="1"/>
      <c r="K154" s="16"/>
      <c r="L154" s="16"/>
      <c r="M154" s="17">
        <f>Table36[[#This Row],[Debet]]</f>
        <v>0</v>
      </c>
      <c r="T154"/>
    </row>
    <row r="155" spans="1:20" x14ac:dyDescent="0.25">
      <c r="A155" s="11"/>
      <c r="B155" s="1"/>
      <c r="C155" s="13"/>
      <c r="D155" s="1"/>
      <c r="E155" s="1"/>
      <c r="F155" s="14"/>
      <c r="G155" s="1"/>
      <c r="H155" s="1"/>
      <c r="I155" s="1"/>
      <c r="J155" s="1"/>
      <c r="K155" s="16"/>
      <c r="L155" s="16"/>
      <c r="M155" s="17">
        <f>Table36[[#This Row],[Debet]]</f>
        <v>0</v>
      </c>
      <c r="T155"/>
    </row>
    <row r="156" spans="1:20" x14ac:dyDescent="0.25">
      <c r="A156" s="11"/>
      <c r="B156" s="1"/>
      <c r="C156" s="13"/>
      <c r="D156" s="1"/>
      <c r="E156" s="1"/>
      <c r="F156" s="14"/>
      <c r="G156" s="1"/>
      <c r="H156" s="1"/>
      <c r="I156" s="1"/>
      <c r="J156" s="1"/>
      <c r="K156" s="16"/>
      <c r="L156" s="16"/>
      <c r="M156" s="17">
        <f>Table36[[#This Row],[Debet]]</f>
        <v>0</v>
      </c>
      <c r="T156"/>
    </row>
    <row r="157" spans="1:20" x14ac:dyDescent="0.25">
      <c r="A157" s="11"/>
      <c r="B157" s="1"/>
      <c r="C157" s="13"/>
      <c r="D157" s="1"/>
      <c r="E157" s="1"/>
      <c r="F157" s="14"/>
      <c r="G157" s="1"/>
      <c r="H157" s="1"/>
      <c r="I157" s="1"/>
      <c r="J157" s="1"/>
      <c r="K157" s="16"/>
      <c r="L157" s="16"/>
      <c r="M157" s="17">
        <f>Table36[[#This Row],[Debet]]</f>
        <v>0</v>
      </c>
      <c r="T157"/>
    </row>
    <row r="158" spans="1:20" x14ac:dyDescent="0.25">
      <c r="A158" s="11"/>
      <c r="B158" s="1"/>
      <c r="C158" s="13"/>
      <c r="D158" s="1"/>
      <c r="E158" s="1"/>
      <c r="F158" s="14"/>
      <c r="G158" s="1"/>
      <c r="H158" s="1"/>
      <c r="I158" s="1"/>
      <c r="J158" s="1"/>
      <c r="K158" s="16"/>
      <c r="L158" s="16"/>
      <c r="M158" s="17">
        <f>Table36[[#This Row],[Debet]]</f>
        <v>0</v>
      </c>
      <c r="T158"/>
    </row>
    <row r="159" spans="1:20" x14ac:dyDescent="0.25">
      <c r="A159" s="11"/>
      <c r="B159" s="1"/>
      <c r="C159" s="13"/>
      <c r="D159" s="1"/>
      <c r="E159" s="1"/>
      <c r="F159" s="14"/>
      <c r="G159" s="1"/>
      <c r="H159" s="1"/>
      <c r="I159" s="1"/>
      <c r="J159" s="1"/>
      <c r="K159" s="16"/>
      <c r="L159" s="16"/>
      <c r="M159" s="17">
        <f>Table36[[#This Row],[Debet]]</f>
        <v>0</v>
      </c>
      <c r="T159"/>
    </row>
    <row r="160" spans="1:20" x14ac:dyDescent="0.25">
      <c r="A160" s="11"/>
      <c r="B160" s="1"/>
      <c r="C160" s="13"/>
      <c r="D160" s="1"/>
      <c r="E160" s="1"/>
      <c r="F160" s="14"/>
      <c r="G160" s="1"/>
      <c r="H160" s="1"/>
      <c r="I160" s="1"/>
      <c r="J160" s="1"/>
      <c r="K160" s="16"/>
      <c r="L160" s="16"/>
      <c r="M160" s="17">
        <f>Table36[[#This Row],[Debet]]</f>
        <v>0</v>
      </c>
      <c r="T160"/>
    </row>
    <row r="161" spans="1:20" x14ac:dyDescent="0.25">
      <c r="A161" s="11"/>
      <c r="B161" s="1"/>
      <c r="C161" s="13"/>
      <c r="D161" s="1"/>
      <c r="E161" s="1"/>
      <c r="F161" s="14"/>
      <c r="G161" s="1"/>
      <c r="H161" s="1"/>
      <c r="I161" s="1"/>
      <c r="J161" s="1"/>
      <c r="K161" s="16"/>
      <c r="L161" s="16"/>
      <c r="M161" s="17">
        <f>Table36[[#This Row],[Debet]]</f>
        <v>0</v>
      </c>
      <c r="T161"/>
    </row>
    <row r="162" spans="1:20" x14ac:dyDescent="0.25">
      <c r="A162" s="11"/>
      <c r="B162" s="1"/>
      <c r="C162" s="13"/>
      <c r="D162" s="1"/>
      <c r="E162" s="1"/>
      <c r="F162" s="14"/>
      <c r="G162" s="1"/>
      <c r="H162" s="1"/>
      <c r="I162" s="1"/>
      <c r="J162" s="1"/>
      <c r="K162" s="16"/>
      <c r="L162" s="16"/>
      <c r="M162" s="17">
        <f>Table36[[#This Row],[Debet]]</f>
        <v>0</v>
      </c>
      <c r="T162"/>
    </row>
    <row r="163" spans="1:20" x14ac:dyDescent="0.25">
      <c r="A163" s="11"/>
      <c r="B163" s="1"/>
      <c r="C163" s="13"/>
      <c r="D163" s="1"/>
      <c r="E163" s="1"/>
      <c r="F163" s="14"/>
      <c r="G163" s="1"/>
      <c r="H163" s="1"/>
      <c r="I163" s="1"/>
      <c r="J163" s="1"/>
      <c r="K163" s="16"/>
      <c r="L163" s="16"/>
      <c r="M163" s="17">
        <f>Table36[[#This Row],[Debet]]</f>
        <v>0</v>
      </c>
      <c r="T163"/>
    </row>
    <row r="164" spans="1:20" x14ac:dyDescent="0.25">
      <c r="A164" s="11"/>
      <c r="B164" s="1"/>
      <c r="C164" s="13"/>
      <c r="D164" s="1"/>
      <c r="E164" s="1"/>
      <c r="F164" s="14"/>
      <c r="G164" s="1"/>
      <c r="H164" s="1"/>
      <c r="I164" s="1"/>
      <c r="J164" s="1"/>
      <c r="K164" s="16"/>
      <c r="L164" s="16"/>
      <c r="M164" s="17">
        <f>Table36[[#This Row],[Debet]]</f>
        <v>0</v>
      </c>
      <c r="T164"/>
    </row>
    <row r="165" spans="1:20" x14ac:dyDescent="0.25">
      <c r="A165" s="11"/>
      <c r="B165" s="1"/>
      <c r="C165" s="13"/>
      <c r="D165" s="1"/>
      <c r="E165" s="1"/>
      <c r="F165" s="14"/>
      <c r="G165" s="1"/>
      <c r="H165" s="1"/>
      <c r="I165" s="1"/>
      <c r="J165" s="1"/>
      <c r="K165" s="16"/>
      <c r="L165" s="16"/>
      <c r="M165" s="17">
        <f>Table36[[#This Row],[Debet]]</f>
        <v>0</v>
      </c>
      <c r="T165"/>
    </row>
    <row r="166" spans="1:20" x14ac:dyDescent="0.25">
      <c r="A166" s="11"/>
      <c r="B166" s="1"/>
      <c r="C166" s="13"/>
      <c r="D166" s="1"/>
      <c r="E166" s="1"/>
      <c r="F166" s="14"/>
      <c r="G166" s="1"/>
      <c r="H166" s="1"/>
      <c r="I166" s="1"/>
      <c r="J166" s="1"/>
      <c r="K166" s="16"/>
      <c r="L166" s="16"/>
      <c r="M166" s="17">
        <f>Table36[[#This Row],[Debet]]</f>
        <v>0</v>
      </c>
      <c r="T166"/>
    </row>
    <row r="167" spans="1:20" x14ac:dyDescent="0.25">
      <c r="A167" s="11"/>
      <c r="B167" s="1"/>
      <c r="C167" s="13"/>
      <c r="D167" s="1"/>
      <c r="E167" s="1"/>
      <c r="F167" s="14"/>
      <c r="G167" s="1"/>
      <c r="H167" s="1"/>
      <c r="I167" s="1"/>
      <c r="J167" s="1"/>
      <c r="K167" s="16"/>
      <c r="L167" s="16"/>
      <c r="M167" s="17">
        <f>Table36[[#This Row],[Debet]]</f>
        <v>0</v>
      </c>
      <c r="T167"/>
    </row>
    <row r="168" spans="1:20" x14ac:dyDescent="0.25">
      <c r="A168" s="11"/>
      <c r="B168" s="1"/>
      <c r="C168" s="13"/>
      <c r="D168" s="1"/>
      <c r="E168" s="1"/>
      <c r="F168" s="14"/>
      <c r="G168" s="1"/>
      <c r="H168" s="1"/>
      <c r="I168" s="1"/>
      <c r="J168" s="1"/>
      <c r="K168" s="16"/>
      <c r="L168" s="16"/>
      <c r="M168" s="17">
        <f>Table36[[#This Row],[Debet]]</f>
        <v>0</v>
      </c>
      <c r="T168"/>
    </row>
    <row r="169" spans="1:20" x14ac:dyDescent="0.25">
      <c r="A169" s="11"/>
      <c r="B169" s="1"/>
      <c r="C169" s="13"/>
      <c r="D169" s="1"/>
      <c r="E169" s="1"/>
      <c r="F169" s="14"/>
      <c r="G169" s="1"/>
      <c r="H169" s="1"/>
      <c r="I169" s="1"/>
      <c r="J169" s="1"/>
      <c r="K169" s="16"/>
      <c r="L169" s="16"/>
      <c r="M169" s="17">
        <f>Table36[[#This Row],[Debet]]</f>
        <v>0</v>
      </c>
      <c r="T169"/>
    </row>
    <row r="170" spans="1:20" x14ac:dyDescent="0.25">
      <c r="A170" s="11"/>
      <c r="B170" s="1"/>
      <c r="C170" s="13"/>
      <c r="D170" s="1"/>
      <c r="E170" s="1"/>
      <c r="F170" s="14"/>
      <c r="G170" s="1"/>
      <c r="H170" s="1"/>
      <c r="I170" s="1"/>
      <c r="J170" s="1"/>
      <c r="K170" s="16"/>
      <c r="L170" s="16"/>
      <c r="M170" s="17">
        <f>Table36[[#This Row],[Debet]]</f>
        <v>0</v>
      </c>
      <c r="T170"/>
    </row>
    <row r="171" spans="1:20" x14ac:dyDescent="0.25">
      <c r="A171" s="11"/>
      <c r="B171" s="1"/>
      <c r="C171" s="13"/>
      <c r="D171" s="1"/>
      <c r="E171" s="1"/>
      <c r="F171" s="14"/>
      <c r="G171" s="1"/>
      <c r="H171" s="1"/>
      <c r="I171" s="1"/>
      <c r="J171" s="1"/>
      <c r="K171" s="16"/>
      <c r="L171" s="16"/>
      <c r="M171" s="17">
        <f>Table36[[#This Row],[Debet]]</f>
        <v>0</v>
      </c>
      <c r="T171"/>
    </row>
    <row r="172" spans="1:20" x14ac:dyDescent="0.25">
      <c r="A172" s="11"/>
      <c r="B172" s="1"/>
      <c r="C172" s="13"/>
      <c r="D172" s="1"/>
      <c r="E172" s="1"/>
      <c r="F172" s="14"/>
      <c r="G172" s="1"/>
      <c r="H172" s="1"/>
      <c r="I172" s="1"/>
      <c r="J172" s="1"/>
      <c r="K172" s="16"/>
      <c r="L172" s="16"/>
      <c r="M172" s="17">
        <f>Table36[[#This Row],[Debet]]</f>
        <v>0</v>
      </c>
      <c r="T172"/>
    </row>
    <row r="173" spans="1:20" x14ac:dyDescent="0.25">
      <c r="A173" s="11"/>
      <c r="B173" s="1"/>
      <c r="C173" s="13"/>
      <c r="D173" s="1"/>
      <c r="E173" s="1"/>
      <c r="F173" s="14"/>
      <c r="G173" s="1"/>
      <c r="H173" s="1"/>
      <c r="I173" s="1"/>
      <c r="J173" s="1"/>
      <c r="K173" s="16"/>
      <c r="L173" s="16"/>
      <c r="M173" s="17">
        <f>Table36[[#This Row],[Debet]]</f>
        <v>0</v>
      </c>
      <c r="T173"/>
    </row>
    <row r="174" spans="1:20" x14ac:dyDescent="0.25">
      <c r="A174" s="11"/>
      <c r="B174" s="1"/>
      <c r="C174" s="13"/>
      <c r="D174" s="1"/>
      <c r="E174" s="1"/>
      <c r="F174" s="14"/>
      <c r="G174" s="1"/>
      <c r="H174" s="1"/>
      <c r="I174" s="1"/>
      <c r="J174" s="1"/>
      <c r="K174" s="16"/>
      <c r="L174" s="16"/>
      <c r="M174" s="17">
        <f>Table36[[#This Row],[Debet]]</f>
        <v>0</v>
      </c>
      <c r="T174"/>
    </row>
    <row r="175" spans="1:20" x14ac:dyDescent="0.25">
      <c r="A175" s="11"/>
      <c r="B175" s="1"/>
      <c r="C175" s="13"/>
      <c r="D175" s="1"/>
      <c r="E175" s="1"/>
      <c r="F175" s="14"/>
      <c r="G175" s="1"/>
      <c r="H175" s="1"/>
      <c r="I175" s="1"/>
      <c r="J175" s="1"/>
      <c r="K175" s="16"/>
      <c r="L175" s="16"/>
      <c r="M175" s="17">
        <f>Table36[[#This Row],[Debet]]</f>
        <v>0</v>
      </c>
      <c r="T175"/>
    </row>
    <row r="176" spans="1:20" x14ac:dyDescent="0.25">
      <c r="A176" s="11"/>
      <c r="B176" s="1"/>
      <c r="C176" s="13"/>
      <c r="D176" s="1"/>
      <c r="E176" s="1"/>
      <c r="F176" s="14"/>
      <c r="G176" s="1"/>
      <c r="H176" s="1"/>
      <c r="I176" s="1"/>
      <c r="J176" s="1"/>
      <c r="K176" s="16"/>
      <c r="L176" s="16"/>
      <c r="M176" s="17">
        <f>Table36[[#This Row],[Debet]]</f>
        <v>0</v>
      </c>
      <c r="T176"/>
    </row>
    <row r="177" spans="1:20" x14ac:dyDescent="0.25">
      <c r="A177" s="11"/>
      <c r="B177" s="1"/>
      <c r="C177" s="13"/>
      <c r="D177" s="1"/>
      <c r="E177" s="1"/>
      <c r="F177" s="14"/>
      <c r="G177" s="1"/>
      <c r="H177" s="1"/>
      <c r="I177" s="1"/>
      <c r="J177" s="1"/>
      <c r="K177" s="16"/>
      <c r="L177" s="16"/>
      <c r="M177" s="17">
        <f>Table36[[#This Row],[Debet]]</f>
        <v>0</v>
      </c>
      <c r="T177"/>
    </row>
    <row r="178" spans="1:20" x14ac:dyDescent="0.25">
      <c r="A178" s="11"/>
      <c r="B178" s="1"/>
      <c r="C178" s="13"/>
      <c r="D178" s="1"/>
      <c r="E178" s="1"/>
      <c r="F178" s="14"/>
      <c r="G178" s="1"/>
      <c r="H178" s="1"/>
      <c r="I178" s="1"/>
      <c r="J178" s="1"/>
      <c r="K178" s="16"/>
      <c r="L178" s="16"/>
      <c r="M178" s="17">
        <f>Table36[[#This Row],[Debet]]</f>
        <v>0</v>
      </c>
      <c r="T178"/>
    </row>
    <row r="179" spans="1:20" x14ac:dyDescent="0.25">
      <c r="A179" s="11"/>
      <c r="B179" s="1"/>
      <c r="C179" s="13"/>
      <c r="D179" s="1"/>
      <c r="E179" s="1"/>
      <c r="F179" s="14"/>
      <c r="G179" s="1"/>
      <c r="H179" s="1"/>
      <c r="I179" s="1"/>
      <c r="J179" s="1"/>
      <c r="K179" s="16"/>
      <c r="L179" s="16"/>
      <c r="M179" s="17">
        <f>Table36[[#This Row],[Debet]]</f>
        <v>0</v>
      </c>
      <c r="T179"/>
    </row>
    <row r="180" spans="1:20" x14ac:dyDescent="0.25">
      <c r="A180" s="11"/>
      <c r="B180" s="1"/>
      <c r="C180" s="13"/>
      <c r="D180" s="1"/>
      <c r="E180" s="1"/>
      <c r="F180" s="14"/>
      <c r="G180" s="1"/>
      <c r="H180" s="1"/>
      <c r="I180" s="1"/>
      <c r="J180" s="1"/>
      <c r="K180" s="16"/>
      <c r="L180" s="16"/>
      <c r="M180" s="17">
        <f>Table36[[#This Row],[Debet]]</f>
        <v>0</v>
      </c>
      <c r="T180"/>
    </row>
    <row r="181" spans="1:20" x14ac:dyDescent="0.25">
      <c r="A181" s="11"/>
      <c r="B181" s="1"/>
      <c r="C181" s="13"/>
      <c r="D181" s="1"/>
      <c r="E181" s="1"/>
      <c r="F181" s="14"/>
      <c r="G181" s="1"/>
      <c r="H181" s="1"/>
      <c r="I181" s="1"/>
      <c r="J181" s="1"/>
      <c r="K181" s="16"/>
      <c r="L181" s="16"/>
      <c r="M181" s="17">
        <f>Table36[[#This Row],[Debet]]</f>
        <v>0</v>
      </c>
      <c r="T181"/>
    </row>
    <row r="182" spans="1:20" x14ac:dyDescent="0.25">
      <c r="A182" s="11"/>
      <c r="B182" s="1"/>
      <c r="C182" s="13"/>
      <c r="D182" s="1"/>
      <c r="E182" s="1"/>
      <c r="F182" s="14"/>
      <c r="G182" s="1"/>
      <c r="H182" s="1"/>
      <c r="I182" s="1"/>
      <c r="J182" s="1"/>
      <c r="K182" s="16"/>
      <c r="L182" s="16"/>
      <c r="M182" s="17">
        <f>Table36[[#This Row],[Debet]]</f>
        <v>0</v>
      </c>
      <c r="T182"/>
    </row>
    <row r="183" spans="1:20" x14ac:dyDescent="0.25">
      <c r="A183" s="11"/>
      <c r="B183" s="1"/>
      <c r="C183" s="13"/>
      <c r="D183" s="1"/>
      <c r="E183" s="1"/>
      <c r="F183" s="14"/>
      <c r="G183" s="1"/>
      <c r="H183" s="1"/>
      <c r="I183" s="1"/>
      <c r="J183" s="1"/>
      <c r="K183" s="16"/>
      <c r="L183" s="16"/>
      <c r="M183" s="17">
        <f>Table36[[#This Row],[Debet]]</f>
        <v>0</v>
      </c>
      <c r="T183"/>
    </row>
    <row r="184" spans="1:20" x14ac:dyDescent="0.25">
      <c r="A184" s="11"/>
      <c r="B184" s="1"/>
      <c r="C184" s="13"/>
      <c r="D184" s="1"/>
      <c r="E184" s="1"/>
      <c r="F184" s="14"/>
      <c r="G184" s="1"/>
      <c r="H184" s="1"/>
      <c r="I184" s="1"/>
      <c r="J184" s="1"/>
      <c r="K184" s="16"/>
      <c r="L184" s="16"/>
      <c r="M184" s="17">
        <f>Table36[[#This Row],[Debet]]</f>
        <v>0</v>
      </c>
      <c r="T184"/>
    </row>
    <row r="185" spans="1:20" x14ac:dyDescent="0.25">
      <c r="A185" s="11"/>
      <c r="B185" s="1"/>
      <c r="C185" s="13"/>
      <c r="D185" s="1"/>
      <c r="E185" s="1"/>
      <c r="F185" s="14"/>
      <c r="G185" s="1"/>
      <c r="H185" s="1"/>
      <c r="I185" s="1"/>
      <c r="J185" s="1"/>
      <c r="K185" s="16"/>
      <c r="L185" s="16"/>
      <c r="M185" s="17">
        <f>Table36[[#This Row],[Debet]]</f>
        <v>0</v>
      </c>
      <c r="T185"/>
    </row>
    <row r="186" spans="1:20" x14ac:dyDescent="0.25">
      <c r="A186" s="11"/>
      <c r="B186" s="1"/>
      <c r="C186" s="13"/>
      <c r="D186" s="1"/>
      <c r="E186" s="1"/>
      <c r="F186" s="14"/>
      <c r="G186" s="1"/>
      <c r="H186" s="1"/>
      <c r="I186" s="1"/>
      <c r="J186" s="1"/>
      <c r="K186" s="16"/>
      <c r="L186" s="16"/>
      <c r="M186" s="17">
        <f>Table36[[#This Row],[Debet]]</f>
        <v>0</v>
      </c>
      <c r="T186"/>
    </row>
    <row r="187" spans="1:20" x14ac:dyDescent="0.25">
      <c r="A187" s="11"/>
      <c r="B187" s="1"/>
      <c r="C187" s="13"/>
      <c r="D187" s="1"/>
      <c r="E187" s="1"/>
      <c r="F187" s="14"/>
      <c r="G187" s="1"/>
      <c r="H187" s="1"/>
      <c r="I187" s="1"/>
      <c r="J187" s="1"/>
      <c r="K187" s="16"/>
      <c r="L187" s="16"/>
      <c r="M187" s="17">
        <f>Table36[[#This Row],[Debet]]</f>
        <v>0</v>
      </c>
      <c r="T187"/>
    </row>
    <row r="188" spans="1:20" x14ac:dyDescent="0.25">
      <c r="A188" s="11"/>
      <c r="B188" s="1"/>
      <c r="C188" s="13"/>
      <c r="D188" s="1"/>
      <c r="E188" s="1"/>
      <c r="F188" s="14"/>
      <c r="G188" s="1"/>
      <c r="H188" s="1"/>
      <c r="I188" s="1"/>
      <c r="J188" s="1"/>
      <c r="K188" s="16"/>
      <c r="L188" s="16"/>
      <c r="M188" s="17">
        <f>Table36[[#This Row],[Debet]]</f>
        <v>0</v>
      </c>
      <c r="T188"/>
    </row>
    <row r="189" spans="1:20" x14ac:dyDescent="0.25">
      <c r="A189" s="11"/>
      <c r="B189" s="1"/>
      <c r="C189" s="13"/>
      <c r="D189" s="1"/>
      <c r="E189" s="1"/>
      <c r="F189" s="14"/>
      <c r="G189" s="1"/>
      <c r="H189" s="1"/>
      <c r="I189" s="1"/>
      <c r="J189" s="1"/>
      <c r="K189" s="16"/>
      <c r="L189" s="16"/>
      <c r="M189" s="17">
        <f>Table36[[#This Row],[Debet]]</f>
        <v>0</v>
      </c>
      <c r="T189"/>
    </row>
    <row r="190" spans="1:20" x14ac:dyDescent="0.25">
      <c r="A190" s="11"/>
      <c r="B190" s="1"/>
      <c r="C190" s="13"/>
      <c r="D190" s="1"/>
      <c r="E190" s="1"/>
      <c r="F190" s="14"/>
      <c r="G190" s="1"/>
      <c r="H190" s="1"/>
      <c r="I190" s="1"/>
      <c r="J190" s="1"/>
      <c r="K190" s="16"/>
      <c r="L190" s="16"/>
      <c r="M190" s="17">
        <f>Table36[[#This Row],[Debet]]</f>
        <v>0</v>
      </c>
      <c r="T190"/>
    </row>
    <row r="191" spans="1:20" x14ac:dyDescent="0.25">
      <c r="A191" s="11"/>
      <c r="B191" s="1"/>
      <c r="C191" s="13"/>
      <c r="D191" s="1"/>
      <c r="E191" s="1"/>
      <c r="F191" s="14"/>
      <c r="G191" s="1"/>
      <c r="H191" s="1"/>
      <c r="I191" s="1"/>
      <c r="J191" s="1"/>
      <c r="K191" s="16"/>
      <c r="L191" s="16"/>
      <c r="M191" s="17">
        <f>Table36[[#This Row],[Debet]]</f>
        <v>0</v>
      </c>
      <c r="T191"/>
    </row>
    <row r="192" spans="1:20" x14ac:dyDescent="0.25">
      <c r="A192" s="11"/>
      <c r="B192" s="1"/>
      <c r="C192" s="13"/>
      <c r="D192" s="1"/>
      <c r="E192" s="1"/>
      <c r="F192" s="14"/>
      <c r="G192" s="1"/>
      <c r="H192" s="1"/>
      <c r="I192" s="1"/>
      <c r="J192" s="1"/>
      <c r="K192" s="16"/>
      <c r="L192" s="16"/>
      <c r="M192" s="17">
        <f>Table36[[#This Row],[Debet]]</f>
        <v>0</v>
      </c>
      <c r="T192"/>
    </row>
    <row r="193" spans="1:20" x14ac:dyDescent="0.25">
      <c r="A193" s="11"/>
      <c r="B193" s="1"/>
      <c r="C193" s="13"/>
      <c r="D193" s="1"/>
      <c r="E193" s="1"/>
      <c r="F193" s="14"/>
      <c r="G193" s="1"/>
      <c r="H193" s="1"/>
      <c r="I193" s="1"/>
      <c r="J193" s="1"/>
      <c r="K193" s="16"/>
      <c r="L193" s="16"/>
      <c r="M193" s="17">
        <f>Table36[[#This Row],[Debet]]</f>
        <v>0</v>
      </c>
      <c r="T193"/>
    </row>
    <row r="194" spans="1:20" x14ac:dyDescent="0.25">
      <c r="A194" s="11"/>
      <c r="B194" s="1"/>
      <c r="C194" s="13"/>
      <c r="D194" s="1"/>
      <c r="E194" s="1"/>
      <c r="F194" s="14"/>
      <c r="G194" s="1"/>
      <c r="H194" s="1"/>
      <c r="I194" s="1"/>
      <c r="J194" s="1"/>
      <c r="K194" s="16"/>
      <c r="L194" s="16"/>
      <c r="M194" s="17">
        <f>Table36[[#This Row],[Debet]]</f>
        <v>0</v>
      </c>
      <c r="T194"/>
    </row>
    <row r="195" spans="1:20" x14ac:dyDescent="0.25">
      <c r="A195" s="11"/>
      <c r="B195" s="1"/>
      <c r="C195" s="13"/>
      <c r="D195" s="1"/>
      <c r="E195" s="1"/>
      <c r="F195" s="14"/>
      <c r="G195" s="1"/>
      <c r="H195" s="1"/>
      <c r="I195" s="1"/>
      <c r="J195" s="1"/>
      <c r="K195" s="16"/>
      <c r="L195" s="16"/>
      <c r="M195" s="17">
        <f>Table36[[#This Row],[Debet]]</f>
        <v>0</v>
      </c>
      <c r="T195"/>
    </row>
    <row r="196" spans="1:20" x14ac:dyDescent="0.25">
      <c r="A196" s="11"/>
      <c r="B196" s="1"/>
      <c r="C196" s="13"/>
      <c r="D196" s="1"/>
      <c r="E196" s="1"/>
      <c r="F196" s="14"/>
      <c r="G196" s="1"/>
      <c r="H196" s="1"/>
      <c r="I196" s="1"/>
      <c r="J196" s="1"/>
      <c r="K196" s="16"/>
      <c r="L196" s="16"/>
      <c r="M196" s="17">
        <f>Table36[[#This Row],[Debet]]</f>
        <v>0</v>
      </c>
      <c r="T196"/>
    </row>
    <row r="197" spans="1:20" x14ac:dyDescent="0.25">
      <c r="A197" s="11"/>
      <c r="B197" s="1"/>
      <c r="C197" s="13"/>
      <c r="D197" s="1"/>
      <c r="E197" s="1"/>
      <c r="F197" s="14"/>
      <c r="G197" s="1"/>
      <c r="H197" s="1"/>
      <c r="I197" s="1"/>
      <c r="J197" s="1"/>
      <c r="K197" s="16"/>
      <c r="L197" s="16"/>
      <c r="M197" s="17">
        <f>Table36[[#This Row],[Debet]]</f>
        <v>0</v>
      </c>
      <c r="T197"/>
    </row>
    <row r="198" spans="1:20" x14ac:dyDescent="0.25">
      <c r="A198" s="11"/>
      <c r="B198" s="1"/>
      <c r="C198" s="13"/>
      <c r="D198" s="1"/>
      <c r="E198" s="1"/>
      <c r="F198" s="14"/>
      <c r="G198" s="1"/>
      <c r="H198" s="1"/>
      <c r="I198" s="1"/>
      <c r="J198" s="1"/>
      <c r="K198" s="16"/>
      <c r="L198" s="16"/>
      <c r="M198" s="17">
        <f>Table36[[#This Row],[Debet]]</f>
        <v>0</v>
      </c>
      <c r="T198"/>
    </row>
    <row r="199" spans="1:20" x14ac:dyDescent="0.25">
      <c r="A199" s="11"/>
      <c r="B199" s="1"/>
      <c r="C199" s="13"/>
      <c r="D199" s="1"/>
      <c r="E199" s="1"/>
      <c r="F199" s="14"/>
      <c r="G199" s="1"/>
      <c r="H199" s="1"/>
      <c r="I199" s="1"/>
      <c r="J199" s="1"/>
      <c r="K199" s="16"/>
      <c r="L199" s="16"/>
      <c r="M199" s="17">
        <f>Table36[[#This Row],[Debet]]</f>
        <v>0</v>
      </c>
      <c r="T199"/>
    </row>
    <row r="200" spans="1:20" x14ac:dyDescent="0.25">
      <c r="A200" s="11"/>
      <c r="B200" s="1"/>
      <c r="C200" s="13"/>
      <c r="D200" s="1"/>
      <c r="E200" s="1"/>
      <c r="F200" s="14"/>
      <c r="G200" s="1"/>
      <c r="H200" s="1"/>
      <c r="I200" s="1"/>
      <c r="J200" s="1"/>
      <c r="K200" s="16"/>
      <c r="L200" s="16"/>
      <c r="M200" s="17">
        <f>Table36[[#This Row],[Debet]]</f>
        <v>0</v>
      </c>
      <c r="T200"/>
    </row>
    <row r="201" spans="1:20" x14ac:dyDescent="0.25">
      <c r="A201" s="11"/>
      <c r="B201" s="1"/>
      <c r="C201" s="13"/>
      <c r="D201" s="1"/>
      <c r="E201" s="1"/>
      <c r="F201" s="14"/>
      <c r="G201" s="1"/>
      <c r="H201" s="1"/>
      <c r="I201" s="1"/>
      <c r="J201" s="1"/>
      <c r="K201" s="16"/>
      <c r="L201" s="16"/>
      <c r="M201" s="17">
        <f>Table36[[#This Row],[Debet]]</f>
        <v>0</v>
      </c>
      <c r="T201"/>
    </row>
    <row r="202" spans="1:20" x14ac:dyDescent="0.25">
      <c r="A202" s="11"/>
      <c r="B202" s="1"/>
      <c r="C202" s="13"/>
      <c r="D202" s="19"/>
      <c r="E202" s="19"/>
      <c r="F202" s="14"/>
      <c r="G202" s="1"/>
      <c r="H202" s="1"/>
      <c r="I202" s="1"/>
      <c r="J202" s="1"/>
      <c r="K202" s="15"/>
      <c r="L202" s="15"/>
      <c r="M202" s="17">
        <f>Table36[[#This Row],[Debet]]</f>
        <v>0</v>
      </c>
      <c r="T202"/>
    </row>
    <row r="203" spans="1:20" x14ac:dyDescent="0.25">
      <c r="A203" s="11"/>
      <c r="B203" s="1"/>
      <c r="C203" s="13"/>
      <c r="D203" s="19"/>
      <c r="E203" s="19"/>
      <c r="F203" s="14"/>
      <c r="G203" s="1"/>
      <c r="H203" s="1"/>
      <c r="I203" s="1"/>
      <c r="J203" s="1"/>
      <c r="K203" s="15"/>
      <c r="L203" s="15"/>
      <c r="M203" s="17">
        <f>Table36[[#This Row],[Debet]]</f>
        <v>0</v>
      </c>
      <c r="T203"/>
    </row>
    <row r="204" spans="1:20" x14ac:dyDescent="0.25">
      <c r="A204" s="11"/>
      <c r="B204" s="1"/>
      <c r="C204" s="13"/>
      <c r="D204" s="19"/>
      <c r="E204" s="19"/>
      <c r="F204" s="14"/>
      <c r="G204" s="1"/>
      <c r="H204" s="1"/>
      <c r="I204" s="1"/>
      <c r="J204" s="1"/>
      <c r="K204" s="16"/>
      <c r="L204" s="16"/>
      <c r="M204" s="17">
        <f>Table36[[#This Row],[Debet]]</f>
        <v>0</v>
      </c>
      <c r="T204"/>
    </row>
    <row r="205" spans="1:20" x14ac:dyDescent="0.25">
      <c r="A205" s="11"/>
      <c r="B205" s="1"/>
      <c r="C205" s="13"/>
      <c r="D205" s="1"/>
      <c r="E205" s="1"/>
      <c r="F205" s="14"/>
      <c r="G205" s="1"/>
      <c r="H205" s="1"/>
      <c r="I205" s="1"/>
      <c r="J205" s="1"/>
      <c r="K205" s="16"/>
      <c r="L205" s="16"/>
      <c r="M205" s="17">
        <f>Table36[[#This Row],[Debet]]</f>
        <v>0</v>
      </c>
      <c r="T205"/>
    </row>
    <row r="206" spans="1:20" x14ac:dyDescent="0.25">
      <c r="A206" s="11"/>
      <c r="B206" s="1"/>
      <c r="C206" s="13"/>
      <c r="D206" s="1"/>
      <c r="E206" s="1"/>
      <c r="F206" s="14"/>
      <c r="G206" s="1"/>
      <c r="H206" s="1"/>
      <c r="I206" s="1"/>
      <c r="J206" s="1"/>
      <c r="K206" s="16"/>
      <c r="L206" s="16"/>
      <c r="M206" s="17">
        <f>Table36[[#This Row],[Debet]]</f>
        <v>0</v>
      </c>
      <c r="T206"/>
    </row>
    <row r="207" spans="1:20" x14ac:dyDescent="0.25">
      <c r="A207" s="11"/>
      <c r="B207" s="1"/>
      <c r="C207" s="13"/>
      <c r="D207" s="1"/>
      <c r="E207" s="1"/>
      <c r="F207" s="14"/>
      <c r="G207" s="1"/>
      <c r="H207" s="1"/>
      <c r="I207" s="1"/>
      <c r="J207" s="1"/>
      <c r="K207" s="16"/>
      <c r="L207" s="16"/>
      <c r="M207" s="17">
        <f>Table36[[#This Row],[Debet]]</f>
        <v>0</v>
      </c>
      <c r="T207"/>
    </row>
    <row r="208" spans="1:20" x14ac:dyDescent="0.25">
      <c r="A208" s="11"/>
      <c r="B208" s="1"/>
      <c r="C208" s="13"/>
      <c r="D208" s="1"/>
      <c r="E208" s="1"/>
      <c r="F208" s="14"/>
      <c r="G208" s="1"/>
      <c r="H208" s="1"/>
      <c r="I208" s="1"/>
      <c r="J208" s="1"/>
      <c r="K208" s="16"/>
      <c r="L208" s="16"/>
      <c r="M208" s="17">
        <f>Table36[[#This Row],[Debet]]</f>
        <v>0</v>
      </c>
      <c r="T208"/>
    </row>
    <row r="209" spans="1:20" x14ac:dyDescent="0.25">
      <c r="A209" s="11"/>
      <c r="B209" s="1"/>
      <c r="C209" s="13"/>
      <c r="D209" s="1"/>
      <c r="E209" s="1"/>
      <c r="F209" s="14"/>
      <c r="G209" s="1"/>
      <c r="H209" s="1"/>
      <c r="I209" s="1"/>
      <c r="J209" s="1"/>
      <c r="K209" s="16"/>
      <c r="L209" s="16"/>
      <c r="M209" s="17">
        <f>Table36[[#This Row],[Debet]]</f>
        <v>0</v>
      </c>
      <c r="T209"/>
    </row>
    <row r="210" spans="1:20" x14ac:dyDescent="0.25">
      <c r="A210" s="11"/>
      <c r="B210" s="1"/>
      <c r="C210" s="13"/>
      <c r="D210" s="1"/>
      <c r="E210" s="1"/>
      <c r="F210" s="14"/>
      <c r="G210" s="1"/>
      <c r="H210" s="1"/>
      <c r="I210" s="1"/>
      <c r="J210" s="1"/>
      <c r="K210" s="16"/>
      <c r="L210" s="16"/>
      <c r="M210" s="17">
        <f>Table36[[#This Row],[Debet]]</f>
        <v>0</v>
      </c>
      <c r="T210"/>
    </row>
    <row r="211" spans="1:20" x14ac:dyDescent="0.25">
      <c r="A211" s="11"/>
      <c r="B211" s="1"/>
      <c r="C211" s="13"/>
      <c r="D211" s="1"/>
      <c r="E211" s="1"/>
      <c r="F211" s="14"/>
      <c r="G211" s="1"/>
      <c r="H211" s="1"/>
      <c r="I211" s="1"/>
      <c r="J211" s="1"/>
      <c r="K211" s="16"/>
      <c r="L211" s="16"/>
      <c r="M211" s="17">
        <f>Table36[[#This Row],[Debet]]</f>
        <v>0</v>
      </c>
      <c r="T211"/>
    </row>
    <row r="212" spans="1:20" x14ac:dyDescent="0.25">
      <c r="A212" s="11"/>
      <c r="B212" s="1"/>
      <c r="C212" s="13"/>
      <c r="D212" s="1"/>
      <c r="E212" s="1"/>
      <c r="F212" s="14"/>
      <c r="G212" s="1"/>
      <c r="H212" s="1"/>
      <c r="I212" s="1"/>
      <c r="J212" s="1"/>
      <c r="K212" s="16"/>
      <c r="L212" s="16"/>
      <c r="M212" s="17">
        <f>Table36[[#This Row],[Debet]]</f>
        <v>0</v>
      </c>
      <c r="T212"/>
    </row>
    <row r="213" spans="1:20" x14ac:dyDescent="0.25">
      <c r="A213" s="11"/>
      <c r="B213" s="1"/>
      <c r="C213" s="13"/>
      <c r="D213" s="1"/>
      <c r="E213" s="1"/>
      <c r="F213" s="14"/>
      <c r="G213" s="1"/>
      <c r="H213" s="1"/>
      <c r="I213" s="1"/>
      <c r="J213" s="1"/>
      <c r="K213" s="16"/>
      <c r="L213" s="16"/>
      <c r="M213" s="17">
        <f>Table36[[#This Row],[Debet]]</f>
        <v>0</v>
      </c>
      <c r="T213"/>
    </row>
    <row r="214" spans="1:20" x14ac:dyDescent="0.25">
      <c r="A214" s="11"/>
      <c r="B214" s="1"/>
      <c r="C214" s="13"/>
      <c r="D214" s="1"/>
      <c r="E214" s="1"/>
      <c r="F214" s="14"/>
      <c r="G214" s="1"/>
      <c r="H214" s="1"/>
      <c r="I214" s="1"/>
      <c r="J214" s="1"/>
      <c r="K214" s="16"/>
      <c r="L214" s="16"/>
      <c r="M214" s="17">
        <f>Table36[[#This Row],[Debet]]</f>
        <v>0</v>
      </c>
      <c r="T214"/>
    </row>
    <row r="215" spans="1:20" x14ac:dyDescent="0.25">
      <c r="A215" s="11"/>
      <c r="B215" s="1"/>
      <c r="C215" s="13"/>
      <c r="D215" s="1"/>
      <c r="E215" s="1"/>
      <c r="F215" s="14"/>
      <c r="G215" s="1"/>
      <c r="H215" s="1"/>
      <c r="I215" s="1"/>
      <c r="J215" s="1"/>
      <c r="K215" s="16"/>
      <c r="L215" s="16"/>
      <c r="M215" s="17">
        <f>Table36[[#This Row],[Debet]]</f>
        <v>0</v>
      </c>
      <c r="T215"/>
    </row>
    <row r="216" spans="1:20" x14ac:dyDescent="0.25">
      <c r="A216" s="11"/>
      <c r="B216" s="1"/>
      <c r="C216" s="13"/>
      <c r="D216" s="1"/>
      <c r="E216" s="1"/>
      <c r="F216" s="14"/>
      <c r="G216" s="1"/>
      <c r="H216" s="1"/>
      <c r="I216" s="1"/>
      <c r="J216" s="1"/>
      <c r="K216" s="16"/>
      <c r="L216" s="16"/>
      <c r="M216" s="17">
        <f>Table36[[#This Row],[Debet]]</f>
        <v>0</v>
      </c>
      <c r="T216"/>
    </row>
    <row r="217" spans="1:20" x14ac:dyDescent="0.25">
      <c r="A217" s="11"/>
      <c r="B217" s="1"/>
      <c r="C217" s="13"/>
      <c r="D217" s="1"/>
      <c r="E217" s="1"/>
      <c r="F217" s="14"/>
      <c r="G217" s="1"/>
      <c r="H217" s="1"/>
      <c r="I217" s="1"/>
      <c r="J217" s="1"/>
      <c r="K217" s="16"/>
      <c r="L217" s="16"/>
      <c r="M217" s="17">
        <f>Table36[[#This Row],[Debet]]</f>
        <v>0</v>
      </c>
      <c r="T217"/>
    </row>
    <row r="218" spans="1:20" x14ac:dyDescent="0.25">
      <c r="A218" s="11"/>
      <c r="B218" s="1"/>
      <c r="C218" s="13"/>
      <c r="D218" s="1"/>
      <c r="E218" s="1"/>
      <c r="F218" s="14"/>
      <c r="G218" s="1"/>
      <c r="H218" s="1"/>
      <c r="I218" s="1"/>
      <c r="J218" s="1"/>
      <c r="K218" s="16"/>
      <c r="L218" s="16"/>
      <c r="M218" s="17">
        <f>Table36[[#This Row],[Debet]]</f>
        <v>0</v>
      </c>
      <c r="T218"/>
    </row>
    <row r="219" spans="1:20" x14ac:dyDescent="0.25">
      <c r="A219" s="11"/>
      <c r="B219" s="1"/>
      <c r="C219" s="13"/>
      <c r="D219" s="1"/>
      <c r="E219" s="1"/>
      <c r="F219" s="14"/>
      <c r="G219" s="1"/>
      <c r="H219" s="1"/>
      <c r="I219" s="1"/>
      <c r="J219" s="1"/>
      <c r="K219" s="16"/>
      <c r="L219" s="16"/>
      <c r="M219" s="17">
        <f>Table36[[#This Row],[Debet]]</f>
        <v>0</v>
      </c>
      <c r="T219"/>
    </row>
    <row r="220" spans="1:20" x14ac:dyDescent="0.25">
      <c r="A220" s="11"/>
      <c r="B220" s="1"/>
      <c r="C220" s="13"/>
      <c r="D220" s="1"/>
      <c r="E220" s="1"/>
      <c r="F220" s="14"/>
      <c r="G220" s="1"/>
      <c r="H220" s="1"/>
      <c r="I220" s="1"/>
      <c r="J220" s="1"/>
      <c r="K220" s="16"/>
      <c r="L220" s="16"/>
      <c r="M220" s="17">
        <f>Table36[[#This Row],[Debet]]</f>
        <v>0</v>
      </c>
      <c r="T220"/>
    </row>
    <row r="221" spans="1:20" x14ac:dyDescent="0.25">
      <c r="A221" s="11"/>
      <c r="B221" s="1"/>
      <c r="C221" s="13"/>
      <c r="D221" s="1"/>
      <c r="E221" s="1"/>
      <c r="F221" s="14"/>
      <c r="G221" s="1"/>
      <c r="H221" s="1"/>
      <c r="I221" s="1"/>
      <c r="J221" s="1"/>
      <c r="K221" s="16"/>
      <c r="L221" s="16"/>
      <c r="M221" s="17">
        <f>Table36[[#This Row],[Debet]]</f>
        <v>0</v>
      </c>
      <c r="T221"/>
    </row>
    <row r="222" spans="1:20" x14ac:dyDescent="0.25">
      <c r="A222" s="11"/>
      <c r="B222" s="1"/>
      <c r="C222" s="13"/>
      <c r="D222" s="1"/>
      <c r="E222" s="1"/>
      <c r="F222" s="14"/>
      <c r="G222" s="1"/>
      <c r="H222" s="1"/>
      <c r="I222" s="1"/>
      <c r="J222" s="1"/>
      <c r="K222" s="16"/>
      <c r="L222" s="16"/>
      <c r="M222" s="17">
        <f>Table36[[#This Row],[Debet]]</f>
        <v>0</v>
      </c>
      <c r="T222"/>
    </row>
    <row r="223" spans="1:20" x14ac:dyDescent="0.25">
      <c r="A223" s="11"/>
      <c r="B223" s="1"/>
      <c r="C223" s="13"/>
      <c r="D223" s="1"/>
      <c r="E223" s="1"/>
      <c r="F223" s="14"/>
      <c r="G223" s="1"/>
      <c r="H223" s="1"/>
      <c r="I223" s="1"/>
      <c r="J223" s="1"/>
      <c r="K223" s="16"/>
      <c r="L223" s="16"/>
      <c r="M223" s="17">
        <f>Table36[[#This Row],[Debet]]</f>
        <v>0</v>
      </c>
      <c r="T223"/>
    </row>
    <row r="224" spans="1:20" x14ac:dyDescent="0.25">
      <c r="A224" s="11"/>
      <c r="B224" s="1"/>
      <c r="C224" s="13"/>
      <c r="D224" s="1"/>
      <c r="E224" s="1"/>
      <c r="F224" s="14"/>
      <c r="G224" s="1"/>
      <c r="H224" s="1"/>
      <c r="I224" s="1"/>
      <c r="J224" s="1"/>
      <c r="K224" s="16"/>
      <c r="L224" s="16"/>
      <c r="M224" s="17">
        <f>Table36[[#This Row],[Debet]]</f>
        <v>0</v>
      </c>
      <c r="T224"/>
    </row>
    <row r="225" spans="1:20" x14ac:dyDescent="0.25">
      <c r="A225" s="11"/>
      <c r="B225" s="1"/>
      <c r="C225" s="13"/>
      <c r="D225" s="1"/>
      <c r="E225" s="1"/>
      <c r="F225" s="14"/>
      <c r="G225" s="1"/>
      <c r="H225" s="1"/>
      <c r="I225" s="1"/>
      <c r="J225" s="1"/>
      <c r="K225" s="16"/>
      <c r="L225" s="16"/>
      <c r="M225" s="17">
        <f>Table36[[#This Row],[Debet]]</f>
        <v>0</v>
      </c>
      <c r="T225"/>
    </row>
    <row r="226" spans="1:20" x14ac:dyDescent="0.25">
      <c r="A226" s="11"/>
      <c r="B226" s="1"/>
      <c r="C226" s="13"/>
      <c r="D226" s="1"/>
      <c r="E226" s="1"/>
      <c r="F226" s="14"/>
      <c r="G226" s="1"/>
      <c r="H226" s="1"/>
      <c r="I226" s="1"/>
      <c r="J226" s="1"/>
      <c r="K226" s="16"/>
      <c r="L226" s="16"/>
      <c r="M226" s="17">
        <f>Table36[[#This Row],[Debet]]</f>
        <v>0</v>
      </c>
      <c r="T226"/>
    </row>
    <row r="227" spans="1:20" x14ac:dyDescent="0.25">
      <c r="A227" s="11"/>
      <c r="B227" s="1"/>
      <c r="C227" s="13"/>
      <c r="D227" s="1"/>
      <c r="E227" s="1"/>
      <c r="F227" s="14"/>
      <c r="G227" s="1"/>
      <c r="H227" s="1"/>
      <c r="I227" s="1"/>
      <c r="J227" s="1"/>
      <c r="K227" s="15"/>
      <c r="L227" s="15"/>
      <c r="M227" s="17">
        <f>Table36[[#This Row],[Debet]]</f>
        <v>0</v>
      </c>
      <c r="T227"/>
    </row>
    <row r="228" spans="1:20" x14ac:dyDescent="0.25">
      <c r="A228" s="11"/>
      <c r="B228" s="1"/>
      <c r="C228" s="13"/>
      <c r="D228" s="1"/>
      <c r="E228" s="1"/>
      <c r="F228" s="14"/>
      <c r="G228" s="1"/>
      <c r="H228" s="1"/>
      <c r="I228" s="1"/>
      <c r="J228" s="1"/>
      <c r="K228" s="15"/>
      <c r="L228" s="15"/>
      <c r="M228" s="17">
        <f>Table36[[#This Row],[Debet]]</f>
        <v>0</v>
      </c>
      <c r="T228"/>
    </row>
    <row r="229" spans="1:20" x14ac:dyDescent="0.25">
      <c r="A229" s="11"/>
      <c r="B229" s="1"/>
      <c r="C229" s="13"/>
      <c r="D229" s="1"/>
      <c r="E229" s="1"/>
      <c r="F229" s="14"/>
      <c r="G229" s="1"/>
      <c r="H229" s="1"/>
      <c r="I229" s="1"/>
      <c r="J229" s="1"/>
      <c r="K229" s="15"/>
      <c r="L229" s="15"/>
      <c r="M229" s="17">
        <f>Table36[[#This Row],[Debet]]</f>
        <v>0</v>
      </c>
      <c r="T229"/>
    </row>
    <row r="230" spans="1:20" x14ac:dyDescent="0.25">
      <c r="A230" s="11"/>
      <c r="B230" s="1"/>
      <c r="C230" s="13"/>
      <c r="D230" s="1"/>
      <c r="E230" s="1"/>
      <c r="F230" s="14"/>
      <c r="G230" s="1"/>
      <c r="H230" s="1"/>
      <c r="I230" s="1"/>
      <c r="J230" s="1"/>
      <c r="K230" s="15"/>
      <c r="L230" s="15"/>
      <c r="M230" s="17">
        <f>Table36[[#This Row],[Debet]]</f>
        <v>0</v>
      </c>
      <c r="T230"/>
    </row>
    <row r="231" spans="1:20" x14ac:dyDescent="0.25">
      <c r="A231" s="11"/>
      <c r="B231" s="1"/>
      <c r="C231" s="13"/>
      <c r="D231" s="1"/>
      <c r="E231" s="1"/>
      <c r="F231" s="14"/>
      <c r="G231" s="1"/>
      <c r="H231" s="1"/>
      <c r="I231" s="1"/>
      <c r="J231" s="1"/>
      <c r="K231" s="16"/>
      <c r="L231" s="16"/>
      <c r="M231" s="17">
        <f>Table36[[#This Row],[Debet]]</f>
        <v>0</v>
      </c>
      <c r="T231"/>
    </row>
    <row r="232" spans="1:20" x14ac:dyDescent="0.25">
      <c r="A232" s="11"/>
      <c r="B232" s="1"/>
      <c r="C232" s="13"/>
      <c r="D232" s="1"/>
      <c r="E232" s="1"/>
      <c r="F232" s="14"/>
      <c r="G232" s="1"/>
      <c r="H232" s="1"/>
      <c r="I232" s="1"/>
      <c r="J232" s="1"/>
      <c r="K232" s="16"/>
      <c r="L232" s="16"/>
      <c r="M232" s="17">
        <f>Table36[[#This Row],[Debet]]</f>
        <v>0</v>
      </c>
      <c r="T232"/>
    </row>
    <row r="233" spans="1:20" x14ac:dyDescent="0.25">
      <c r="A233" s="11"/>
      <c r="B233" s="1"/>
      <c r="C233" s="13"/>
      <c r="D233" s="1"/>
      <c r="E233" s="1"/>
      <c r="F233" s="14"/>
      <c r="G233" s="1"/>
      <c r="H233" s="1"/>
      <c r="I233" s="1"/>
      <c r="J233" s="1"/>
      <c r="K233" s="16"/>
      <c r="L233" s="16"/>
      <c r="M233" s="17">
        <f>Table36[[#This Row],[Debet]]</f>
        <v>0</v>
      </c>
      <c r="T233"/>
    </row>
    <row r="234" spans="1:20" x14ac:dyDescent="0.25">
      <c r="A234" s="11"/>
      <c r="B234" s="1"/>
      <c r="C234" s="13"/>
      <c r="D234" s="1"/>
      <c r="E234" s="1"/>
      <c r="F234" s="14"/>
      <c r="G234" s="1"/>
      <c r="H234" s="1"/>
      <c r="I234" s="1"/>
      <c r="J234" s="1"/>
      <c r="K234" s="16"/>
      <c r="L234" s="16"/>
      <c r="M234" s="17">
        <f>Table36[[#This Row],[Debet]]</f>
        <v>0</v>
      </c>
      <c r="T234"/>
    </row>
    <row r="235" spans="1:20" x14ac:dyDescent="0.25">
      <c r="A235" s="11"/>
      <c r="B235" s="1"/>
      <c r="C235" s="13"/>
      <c r="D235" s="1"/>
      <c r="E235" s="1"/>
      <c r="F235" s="14"/>
      <c r="G235" s="1"/>
      <c r="H235" s="1"/>
      <c r="I235" s="1"/>
      <c r="J235" s="1"/>
      <c r="K235" s="16"/>
      <c r="L235" s="16"/>
      <c r="M235" s="17">
        <f>Table36[[#This Row],[Debet]]</f>
        <v>0</v>
      </c>
      <c r="T235"/>
    </row>
    <row r="236" spans="1:20" x14ac:dyDescent="0.25">
      <c r="A236" s="11"/>
      <c r="B236" s="1"/>
      <c r="C236" s="13"/>
      <c r="D236" s="1"/>
      <c r="E236" s="1"/>
      <c r="F236" s="14"/>
      <c r="G236" s="1"/>
      <c r="H236" s="1"/>
      <c r="I236" s="1"/>
      <c r="J236" s="1"/>
      <c r="K236" s="16"/>
      <c r="L236" s="16"/>
      <c r="M236" s="17">
        <f>Table36[[#This Row],[Debet]]</f>
        <v>0</v>
      </c>
      <c r="T236"/>
    </row>
    <row r="237" spans="1:20" x14ac:dyDescent="0.25">
      <c r="A237" s="11"/>
      <c r="B237" s="1"/>
      <c r="C237" s="13"/>
      <c r="D237" s="1"/>
      <c r="E237" s="1"/>
      <c r="F237" s="14"/>
      <c r="G237" s="1"/>
      <c r="H237" s="1"/>
      <c r="I237" s="1"/>
      <c r="J237" s="1"/>
      <c r="K237" s="16"/>
      <c r="L237" s="16"/>
      <c r="M237" s="17">
        <f>Table36[[#This Row],[Debet]]</f>
        <v>0</v>
      </c>
      <c r="T237"/>
    </row>
    <row r="238" spans="1:20" x14ac:dyDescent="0.25">
      <c r="A238" s="11"/>
      <c r="B238" s="1"/>
      <c r="C238" s="13"/>
      <c r="D238" s="1"/>
      <c r="E238" s="1"/>
      <c r="F238" s="14"/>
      <c r="G238" s="1"/>
      <c r="H238" s="1"/>
      <c r="I238" s="1"/>
      <c r="J238" s="1"/>
      <c r="K238" s="16"/>
      <c r="L238" s="16"/>
      <c r="M238" s="17">
        <f>Table36[[#This Row],[Debet]]</f>
        <v>0</v>
      </c>
      <c r="T238"/>
    </row>
    <row r="239" spans="1:20" x14ac:dyDescent="0.25">
      <c r="A239" s="11"/>
      <c r="B239" s="1"/>
      <c r="C239" s="13"/>
      <c r="D239" s="1"/>
      <c r="E239" s="1"/>
      <c r="F239" s="14"/>
      <c r="G239" s="1"/>
      <c r="H239" s="1"/>
      <c r="I239" s="1"/>
      <c r="J239" s="1"/>
      <c r="K239" s="16"/>
      <c r="L239" s="16"/>
      <c r="M239" s="17">
        <f>Table36[[#This Row],[Debet]]</f>
        <v>0</v>
      </c>
      <c r="T239"/>
    </row>
    <row r="240" spans="1:20" x14ac:dyDescent="0.25">
      <c r="A240" s="11"/>
      <c r="B240" s="1"/>
      <c r="C240" s="13"/>
      <c r="D240" s="1"/>
      <c r="E240" s="1"/>
      <c r="F240" s="14"/>
      <c r="G240" s="1"/>
      <c r="H240" s="1"/>
      <c r="I240" s="1"/>
      <c r="J240" s="1"/>
      <c r="K240" s="16"/>
      <c r="L240" s="16"/>
      <c r="M240" s="17">
        <f>Table36[[#This Row],[Debet]]</f>
        <v>0</v>
      </c>
      <c r="T240"/>
    </row>
    <row r="241" spans="1:20" x14ac:dyDescent="0.25">
      <c r="A241" s="11"/>
      <c r="B241" s="1"/>
      <c r="C241" s="13"/>
      <c r="D241" s="1"/>
      <c r="E241" s="1"/>
      <c r="F241" s="14"/>
      <c r="G241" s="1"/>
      <c r="H241" s="1"/>
      <c r="I241" s="1"/>
      <c r="J241" s="1"/>
      <c r="K241" s="16"/>
      <c r="L241" s="16"/>
      <c r="M241" s="17">
        <f>Table36[[#This Row],[Debet]]</f>
        <v>0</v>
      </c>
      <c r="T241"/>
    </row>
    <row r="242" spans="1:20" x14ac:dyDescent="0.25">
      <c r="A242" s="11"/>
      <c r="B242" s="1"/>
      <c r="C242" s="13"/>
      <c r="D242" s="1"/>
      <c r="E242" s="1"/>
      <c r="F242" s="14"/>
      <c r="G242" s="1"/>
      <c r="H242" s="1"/>
      <c r="I242" s="1"/>
      <c r="J242" s="1"/>
      <c r="K242" s="16"/>
      <c r="L242" s="16"/>
      <c r="M242" s="17">
        <f>Table36[[#This Row],[Debet]]</f>
        <v>0</v>
      </c>
      <c r="T242"/>
    </row>
    <row r="243" spans="1:20" x14ac:dyDescent="0.25">
      <c r="A243" s="11"/>
      <c r="B243" s="1"/>
      <c r="C243" s="13"/>
      <c r="D243" s="1"/>
      <c r="E243" s="1"/>
      <c r="F243" s="14"/>
      <c r="G243" s="1"/>
      <c r="H243" s="1"/>
      <c r="I243" s="1"/>
      <c r="J243" s="1"/>
      <c r="K243" s="16"/>
      <c r="L243" s="16"/>
      <c r="M243" s="17">
        <f>Table36[[#This Row],[Debet]]</f>
        <v>0</v>
      </c>
      <c r="T243"/>
    </row>
    <row r="244" spans="1:20" x14ac:dyDescent="0.25">
      <c r="A244" s="11"/>
      <c r="B244" s="1"/>
      <c r="C244" s="13"/>
      <c r="D244" s="1"/>
      <c r="E244" s="1"/>
      <c r="F244" s="14"/>
      <c r="G244" s="1"/>
      <c r="H244" s="1"/>
      <c r="I244" s="1"/>
      <c r="J244" s="1"/>
      <c r="K244" s="16"/>
      <c r="L244" s="16"/>
      <c r="M244" s="17">
        <f>Table36[[#This Row],[Debet]]</f>
        <v>0</v>
      </c>
      <c r="T244"/>
    </row>
    <row r="245" spans="1:20" x14ac:dyDescent="0.25">
      <c r="A245" s="11"/>
      <c r="B245" s="1"/>
      <c r="C245" s="13"/>
      <c r="D245" s="1"/>
      <c r="E245" s="1"/>
      <c r="F245" s="14"/>
      <c r="G245" s="1"/>
      <c r="H245" s="1"/>
      <c r="I245" s="1"/>
      <c r="J245" s="1"/>
      <c r="K245" s="16"/>
      <c r="L245" s="16"/>
      <c r="M245" s="17">
        <f>Table36[[#This Row],[Debet]]</f>
        <v>0</v>
      </c>
      <c r="T245"/>
    </row>
    <row r="246" spans="1:20" x14ac:dyDescent="0.25">
      <c r="A246" s="11"/>
      <c r="B246" s="1"/>
      <c r="C246" s="13"/>
      <c r="D246" s="1"/>
      <c r="E246" s="1"/>
      <c r="F246" s="14"/>
      <c r="G246" s="1"/>
      <c r="H246" s="1"/>
      <c r="I246" s="1"/>
      <c r="J246" s="1"/>
      <c r="K246" s="16"/>
      <c r="L246" s="16"/>
      <c r="M246" s="17">
        <f>Table36[[#This Row],[Debet]]</f>
        <v>0</v>
      </c>
      <c r="T246"/>
    </row>
    <row r="247" spans="1:20" x14ac:dyDescent="0.25">
      <c r="A247" s="11"/>
      <c r="B247" s="1"/>
      <c r="C247" s="13"/>
      <c r="D247" s="1"/>
      <c r="E247" s="1"/>
      <c r="F247" s="14"/>
      <c r="G247" s="1"/>
      <c r="H247" s="1"/>
      <c r="I247" s="1"/>
      <c r="J247" s="1"/>
      <c r="K247" s="16"/>
      <c r="L247" s="16"/>
      <c r="M247" s="17">
        <f>Table36[[#This Row],[Debet]]</f>
        <v>0</v>
      </c>
      <c r="T247"/>
    </row>
    <row r="248" spans="1:20" x14ac:dyDescent="0.25">
      <c r="A248" s="11"/>
      <c r="B248" s="1"/>
      <c r="C248" s="13"/>
      <c r="D248" s="1"/>
      <c r="E248" s="1"/>
      <c r="F248" s="14"/>
      <c r="G248" s="1"/>
      <c r="H248" s="1"/>
      <c r="I248" s="1"/>
      <c r="J248" s="1"/>
      <c r="K248" s="16"/>
      <c r="L248" s="16"/>
      <c r="M248" s="17">
        <f>Table36[[#This Row],[Debet]]</f>
        <v>0</v>
      </c>
      <c r="T248"/>
    </row>
    <row r="249" spans="1:20" x14ac:dyDescent="0.25">
      <c r="A249" s="11"/>
      <c r="B249" s="1"/>
      <c r="C249" s="13"/>
      <c r="D249" s="1"/>
      <c r="E249" s="1"/>
      <c r="F249" s="14"/>
      <c r="G249" s="1"/>
      <c r="H249" s="1"/>
      <c r="I249" s="1"/>
      <c r="J249" s="1"/>
      <c r="K249" s="16"/>
      <c r="L249" s="16"/>
      <c r="M249" s="17">
        <f>Table36[[#This Row],[Debet]]</f>
        <v>0</v>
      </c>
      <c r="T249"/>
    </row>
    <row r="250" spans="1:20" x14ac:dyDescent="0.25">
      <c r="A250" s="11"/>
      <c r="B250" s="1"/>
      <c r="C250" s="13"/>
      <c r="D250" s="1"/>
      <c r="E250" s="1"/>
      <c r="F250" s="14"/>
      <c r="G250" s="1"/>
      <c r="H250" s="1"/>
      <c r="I250" s="1"/>
      <c r="J250" s="1"/>
      <c r="K250" s="16"/>
      <c r="L250" s="16"/>
      <c r="M250" s="17">
        <f>Table36[[#This Row],[Debet]]</f>
        <v>0</v>
      </c>
      <c r="T250"/>
    </row>
    <row r="251" spans="1:20" x14ac:dyDescent="0.25">
      <c r="A251" s="11"/>
      <c r="B251" s="1"/>
      <c r="C251" s="13"/>
      <c r="D251" s="1"/>
      <c r="E251" s="1"/>
      <c r="F251" s="14"/>
      <c r="G251" s="1"/>
      <c r="H251" s="1"/>
      <c r="I251" s="1"/>
      <c r="J251" s="1"/>
      <c r="K251" s="16"/>
      <c r="L251" s="16"/>
      <c r="M251" s="17">
        <f>Table36[[#This Row],[Debet]]</f>
        <v>0</v>
      </c>
      <c r="T251"/>
    </row>
    <row r="252" spans="1:20" x14ac:dyDescent="0.25">
      <c r="A252" s="11"/>
      <c r="B252" s="1"/>
      <c r="C252" s="13"/>
      <c r="D252" s="1"/>
      <c r="E252" s="1"/>
      <c r="F252" s="14"/>
      <c r="G252" s="1"/>
      <c r="H252" s="1"/>
      <c r="I252" s="1"/>
      <c r="J252" s="1"/>
      <c r="K252" s="16"/>
      <c r="L252" s="16"/>
      <c r="M252" s="17">
        <f>Table36[[#This Row],[Debet]]</f>
        <v>0</v>
      </c>
      <c r="T252"/>
    </row>
    <row r="253" spans="1:20" x14ac:dyDescent="0.25">
      <c r="A253" s="11"/>
      <c r="B253" s="1"/>
      <c r="C253" s="13"/>
      <c r="D253" s="1"/>
      <c r="E253" s="1"/>
      <c r="F253" s="14"/>
      <c r="G253" s="1"/>
      <c r="H253" s="1"/>
      <c r="I253" s="1"/>
      <c r="J253" s="1"/>
      <c r="K253" s="16"/>
      <c r="L253" s="16"/>
      <c r="M253" s="17">
        <f>Table36[[#This Row],[Debet]]</f>
        <v>0</v>
      </c>
      <c r="T253"/>
    </row>
    <row r="254" spans="1:20" x14ac:dyDescent="0.25">
      <c r="A254" s="11"/>
      <c r="B254" s="1"/>
      <c r="C254" s="13"/>
      <c r="D254" s="1"/>
      <c r="E254" s="1"/>
      <c r="F254" s="14"/>
      <c r="G254" s="1"/>
      <c r="H254" s="1"/>
      <c r="I254" s="1"/>
      <c r="J254" s="1"/>
      <c r="K254" s="16"/>
      <c r="L254" s="16"/>
      <c r="M254" s="17">
        <f>Table36[[#This Row],[Debet]]</f>
        <v>0</v>
      </c>
      <c r="T254"/>
    </row>
    <row r="255" spans="1:20" x14ac:dyDescent="0.25">
      <c r="A255" s="11"/>
      <c r="B255" s="1"/>
      <c r="C255" s="13"/>
      <c r="D255" s="1"/>
      <c r="E255" s="1"/>
      <c r="F255" s="14"/>
      <c r="G255" s="1"/>
      <c r="H255" s="1"/>
      <c r="I255" s="1"/>
      <c r="J255" s="1"/>
      <c r="K255" s="16"/>
      <c r="L255" s="16"/>
      <c r="M255" s="17">
        <f>Table36[[#This Row],[Debet]]</f>
        <v>0</v>
      </c>
      <c r="T255"/>
    </row>
    <row r="256" spans="1:20" x14ac:dyDescent="0.25">
      <c r="A256" s="11"/>
      <c r="B256" s="1"/>
      <c r="C256" s="13"/>
      <c r="D256" s="1"/>
      <c r="E256" s="1"/>
      <c r="F256" s="14"/>
      <c r="G256" s="1"/>
      <c r="H256" s="1"/>
      <c r="I256" s="1"/>
      <c r="J256" s="1"/>
      <c r="K256" s="16"/>
      <c r="L256" s="16"/>
      <c r="M256" s="17">
        <f>Table36[[#This Row],[Debet]]</f>
        <v>0</v>
      </c>
      <c r="T256"/>
    </row>
    <row r="257" spans="1:20" x14ac:dyDescent="0.25">
      <c r="A257" s="11"/>
      <c r="B257" s="1"/>
      <c r="C257" s="13"/>
      <c r="D257" s="1"/>
      <c r="E257" s="1"/>
      <c r="F257" s="14"/>
      <c r="G257" s="1"/>
      <c r="H257" s="1"/>
      <c r="I257" s="1"/>
      <c r="J257" s="1"/>
      <c r="K257" s="16"/>
      <c r="L257" s="16"/>
      <c r="M257" s="17">
        <f>Table36[[#This Row],[Debet]]</f>
        <v>0</v>
      </c>
      <c r="T257"/>
    </row>
    <row r="258" spans="1:20" x14ac:dyDescent="0.25">
      <c r="A258" s="11"/>
      <c r="B258" s="1"/>
      <c r="C258" s="13"/>
      <c r="D258" s="1"/>
      <c r="E258" s="1"/>
      <c r="F258" s="14"/>
      <c r="G258" s="1"/>
      <c r="H258" s="1"/>
      <c r="I258" s="1"/>
      <c r="J258" s="1"/>
      <c r="K258" s="16"/>
      <c r="L258" s="16"/>
      <c r="M258" s="17">
        <f>Table36[[#This Row],[Debet]]</f>
        <v>0</v>
      </c>
      <c r="T258"/>
    </row>
    <row r="259" spans="1:20" x14ac:dyDescent="0.25">
      <c r="A259" s="11"/>
      <c r="B259" s="1"/>
      <c r="C259" s="13"/>
      <c r="D259" s="1"/>
      <c r="E259" s="1"/>
      <c r="F259" s="14"/>
      <c r="G259" s="1"/>
      <c r="H259" s="1"/>
      <c r="I259" s="1"/>
      <c r="J259" s="1"/>
      <c r="K259" s="16"/>
      <c r="L259" s="16"/>
      <c r="M259" s="17">
        <f>Table36[[#This Row],[Debet]]</f>
        <v>0</v>
      </c>
      <c r="T259"/>
    </row>
    <row r="260" spans="1:20" x14ac:dyDescent="0.25">
      <c r="A260" s="11"/>
      <c r="B260" s="1"/>
      <c r="C260" s="13"/>
      <c r="D260" s="1"/>
      <c r="E260" s="1"/>
      <c r="F260" s="14"/>
      <c r="G260" s="1"/>
      <c r="H260" s="1"/>
      <c r="I260" s="1"/>
      <c r="J260" s="1"/>
      <c r="K260" s="16"/>
      <c r="L260" s="16"/>
      <c r="M260" s="17">
        <f>Table36[[#This Row],[Debet]]</f>
        <v>0</v>
      </c>
      <c r="T260"/>
    </row>
    <row r="261" spans="1:20" x14ac:dyDescent="0.25">
      <c r="A261" s="11"/>
      <c r="B261" s="1"/>
      <c r="C261" s="13"/>
      <c r="D261" s="1"/>
      <c r="E261" s="1"/>
      <c r="F261" s="14"/>
      <c r="G261" s="1"/>
      <c r="H261" s="1"/>
      <c r="I261" s="1"/>
      <c r="J261" s="1"/>
      <c r="K261" s="16"/>
      <c r="L261" s="16"/>
      <c r="M261" s="17">
        <f>Table36[[#This Row],[Debet]]</f>
        <v>0</v>
      </c>
      <c r="T261"/>
    </row>
    <row r="262" spans="1:20" x14ac:dyDescent="0.25">
      <c r="A262" s="11"/>
      <c r="B262" s="1"/>
      <c r="C262" s="13"/>
      <c r="D262" s="1"/>
      <c r="E262" s="1"/>
      <c r="F262" s="14"/>
      <c r="G262" s="1"/>
      <c r="H262" s="1"/>
      <c r="I262" s="1"/>
      <c r="J262" s="1"/>
      <c r="K262" s="16"/>
      <c r="L262" s="16"/>
      <c r="M262" s="17">
        <f>Table36[[#This Row],[Debet]]</f>
        <v>0</v>
      </c>
      <c r="T262"/>
    </row>
    <row r="263" spans="1:20" x14ac:dyDescent="0.25">
      <c r="A263" s="11"/>
      <c r="B263" s="1"/>
      <c r="C263" s="13"/>
      <c r="D263" s="1"/>
      <c r="E263" s="1"/>
      <c r="F263" s="14"/>
      <c r="G263" s="1"/>
      <c r="H263" s="1"/>
      <c r="I263" s="1"/>
      <c r="J263" s="1"/>
      <c r="K263" s="16"/>
      <c r="L263" s="16"/>
      <c r="M263" s="17">
        <f>Table36[[#This Row],[Debet]]</f>
        <v>0</v>
      </c>
      <c r="T263"/>
    </row>
    <row r="264" spans="1:20" x14ac:dyDescent="0.25">
      <c r="A264" s="11"/>
      <c r="B264" s="1"/>
      <c r="C264" s="13"/>
      <c r="D264" s="1"/>
      <c r="E264" s="1"/>
      <c r="F264" s="14"/>
      <c r="G264" s="1"/>
      <c r="H264" s="1"/>
      <c r="I264" s="1"/>
      <c r="J264" s="1"/>
      <c r="K264" s="16"/>
      <c r="L264" s="16"/>
      <c r="M264" s="17">
        <f>Table36[[#This Row],[Debet]]</f>
        <v>0</v>
      </c>
      <c r="T264"/>
    </row>
    <row r="265" spans="1:20" x14ac:dyDescent="0.25">
      <c r="A265" s="11"/>
      <c r="B265" s="1"/>
      <c r="C265" s="13"/>
      <c r="D265" s="1"/>
      <c r="E265" s="1"/>
      <c r="F265" s="14"/>
      <c r="G265" s="1"/>
      <c r="H265" s="1"/>
      <c r="I265" s="1"/>
      <c r="J265" s="1"/>
      <c r="K265" s="16"/>
      <c r="L265" s="16"/>
      <c r="M265" s="17">
        <f>Table36[[#This Row],[Debet]]</f>
        <v>0</v>
      </c>
      <c r="T265"/>
    </row>
    <row r="266" spans="1:20" x14ac:dyDescent="0.25">
      <c r="A266" s="11"/>
      <c r="B266" s="1"/>
      <c r="C266" s="13"/>
      <c r="D266" s="1"/>
      <c r="E266" s="1"/>
      <c r="F266" s="14"/>
      <c r="G266" s="1"/>
      <c r="H266" s="1"/>
      <c r="I266" s="1"/>
      <c r="J266" s="1"/>
      <c r="K266" s="16"/>
      <c r="L266" s="16"/>
      <c r="M266" s="17">
        <f>Table36[[#This Row],[Debet]]</f>
        <v>0</v>
      </c>
      <c r="T266"/>
    </row>
    <row r="267" spans="1:20" x14ac:dyDescent="0.25">
      <c r="A267" s="11"/>
      <c r="B267" s="1"/>
      <c r="C267" s="13"/>
      <c r="D267" s="1"/>
      <c r="E267" s="1"/>
      <c r="F267" s="14"/>
      <c r="G267" s="1"/>
      <c r="H267" s="1"/>
      <c r="I267" s="1"/>
      <c r="J267" s="1"/>
      <c r="K267" s="16"/>
      <c r="L267" s="16"/>
      <c r="M267" s="17">
        <f>Table36[[#This Row],[Debet]]</f>
        <v>0</v>
      </c>
      <c r="T267"/>
    </row>
    <row r="268" spans="1:20" x14ac:dyDescent="0.25">
      <c r="A268" s="11"/>
      <c r="B268" s="1"/>
      <c r="C268" s="13"/>
      <c r="D268" s="1"/>
      <c r="E268" s="1"/>
      <c r="F268" s="14"/>
      <c r="G268" s="1"/>
      <c r="H268" s="1"/>
      <c r="I268" s="1"/>
      <c r="J268" s="1"/>
      <c r="K268" s="16"/>
      <c r="L268" s="16"/>
      <c r="M268" s="17">
        <f>Table36[[#This Row],[Debet]]</f>
        <v>0</v>
      </c>
      <c r="T268"/>
    </row>
    <row r="269" spans="1:20" x14ac:dyDescent="0.25">
      <c r="A269" s="11"/>
      <c r="B269" s="1"/>
      <c r="C269" s="13"/>
      <c r="D269" s="1"/>
      <c r="E269" s="1"/>
      <c r="F269" s="14"/>
      <c r="G269" s="1"/>
      <c r="H269" s="1"/>
      <c r="I269" s="1"/>
      <c r="J269" s="1"/>
      <c r="K269" s="16"/>
      <c r="L269" s="16"/>
      <c r="M269" s="17">
        <f>Table36[[#This Row],[Debet]]</f>
        <v>0</v>
      </c>
      <c r="T269"/>
    </row>
    <row r="270" spans="1:20" x14ac:dyDescent="0.25">
      <c r="A270" s="11"/>
      <c r="B270" s="1"/>
      <c r="C270" s="13"/>
      <c r="D270" s="1"/>
      <c r="E270" s="1"/>
      <c r="F270" s="14"/>
      <c r="G270" s="1"/>
      <c r="H270" s="1"/>
      <c r="I270" s="1"/>
      <c r="J270" s="1"/>
      <c r="K270" s="16"/>
      <c r="L270" s="16"/>
      <c r="M270" s="17">
        <f>Table36[[#This Row],[Debet]]</f>
        <v>0</v>
      </c>
      <c r="T270"/>
    </row>
    <row r="271" spans="1:20" x14ac:dyDescent="0.25">
      <c r="A271" s="11"/>
      <c r="B271" s="1"/>
      <c r="C271" s="13"/>
      <c r="D271" s="1"/>
      <c r="E271" s="1"/>
      <c r="F271" s="14"/>
      <c r="G271" s="1"/>
      <c r="H271" s="1"/>
      <c r="I271" s="1"/>
      <c r="J271" s="1"/>
      <c r="K271" s="16"/>
      <c r="L271" s="16"/>
      <c r="M271" s="17">
        <f>Table36[[#This Row],[Debet]]</f>
        <v>0</v>
      </c>
      <c r="T271"/>
    </row>
    <row r="272" spans="1:20" x14ac:dyDescent="0.25">
      <c r="A272" s="11"/>
      <c r="B272" s="1"/>
      <c r="C272" s="13"/>
      <c r="D272" s="1"/>
      <c r="E272" s="1"/>
      <c r="F272" s="14"/>
      <c r="G272" s="1"/>
      <c r="H272" s="1"/>
      <c r="I272" s="1"/>
      <c r="J272" s="1"/>
      <c r="K272" s="16"/>
      <c r="L272" s="16"/>
      <c r="M272" s="17">
        <f>Table36[[#This Row],[Debet]]</f>
        <v>0</v>
      </c>
      <c r="T272"/>
    </row>
    <row r="273" spans="1:20" x14ac:dyDescent="0.25">
      <c r="A273" s="11"/>
      <c r="B273" s="1"/>
      <c r="C273" s="13"/>
      <c r="D273" s="1"/>
      <c r="E273" s="1"/>
      <c r="F273" s="14"/>
      <c r="G273" s="1"/>
      <c r="H273" s="1"/>
      <c r="I273" s="1"/>
      <c r="J273" s="1"/>
      <c r="K273" s="16"/>
      <c r="L273" s="16"/>
      <c r="M273" s="17">
        <f>Table36[[#This Row],[Debet]]</f>
        <v>0</v>
      </c>
      <c r="T273"/>
    </row>
    <row r="274" spans="1:20" x14ac:dyDescent="0.25">
      <c r="A274" s="11"/>
      <c r="B274" s="1"/>
      <c r="C274" s="13"/>
      <c r="D274" s="1"/>
      <c r="E274" s="1"/>
      <c r="F274" s="14"/>
      <c r="G274" s="1"/>
      <c r="H274" s="1"/>
      <c r="I274" s="1"/>
      <c r="J274" s="1"/>
      <c r="K274" s="16"/>
      <c r="L274" s="16"/>
      <c r="M274" s="17">
        <f>Table36[[#This Row],[Debet]]</f>
        <v>0</v>
      </c>
      <c r="T274"/>
    </row>
    <row r="275" spans="1:20" x14ac:dyDescent="0.25">
      <c r="A275" s="11"/>
      <c r="B275" s="1"/>
      <c r="C275" s="13"/>
      <c r="D275" s="1"/>
      <c r="E275" s="1"/>
      <c r="F275" s="14"/>
      <c r="G275" s="1"/>
      <c r="H275" s="1"/>
      <c r="I275" s="1"/>
      <c r="J275" s="1"/>
      <c r="K275" s="16"/>
      <c r="L275" s="16"/>
      <c r="M275" s="17">
        <f>Table36[[#This Row],[Debet]]</f>
        <v>0</v>
      </c>
      <c r="T275"/>
    </row>
    <row r="276" spans="1:20" x14ac:dyDescent="0.25">
      <c r="A276" s="11"/>
      <c r="B276" s="1"/>
      <c r="C276" s="13"/>
      <c r="D276" s="1"/>
      <c r="E276" s="1"/>
      <c r="F276" s="14"/>
      <c r="G276" s="1"/>
      <c r="H276" s="1"/>
      <c r="I276" s="1"/>
      <c r="J276" s="1"/>
      <c r="K276" s="16"/>
      <c r="L276" s="16"/>
      <c r="M276" s="17">
        <f>Table36[[#This Row],[Debet]]</f>
        <v>0</v>
      </c>
      <c r="T276"/>
    </row>
    <row r="277" spans="1:20" x14ac:dyDescent="0.25">
      <c r="A277" s="11"/>
      <c r="B277" s="1"/>
      <c r="C277" s="13"/>
      <c r="D277" s="1"/>
      <c r="E277" s="1"/>
      <c r="F277" s="14"/>
      <c r="G277" s="1"/>
      <c r="H277" s="1"/>
      <c r="I277" s="1"/>
      <c r="J277" s="1"/>
      <c r="K277" s="16"/>
      <c r="L277" s="16"/>
      <c r="M277" s="17">
        <f>Table36[[#This Row],[Debet]]</f>
        <v>0</v>
      </c>
      <c r="T277"/>
    </row>
    <row r="278" spans="1:20" x14ac:dyDescent="0.25">
      <c r="A278" s="11"/>
      <c r="B278" s="1"/>
      <c r="C278" s="13"/>
      <c r="D278" s="1"/>
      <c r="E278" s="1"/>
      <c r="F278" s="14"/>
      <c r="G278" s="1"/>
      <c r="H278" s="1"/>
      <c r="I278" s="1"/>
      <c r="J278" s="1"/>
      <c r="K278" s="16"/>
      <c r="L278" s="16"/>
      <c r="M278" s="17">
        <f>Table36[[#This Row],[Debet]]</f>
        <v>0</v>
      </c>
      <c r="T278"/>
    </row>
    <row r="279" spans="1:20" x14ac:dyDescent="0.25">
      <c r="A279" s="11"/>
      <c r="B279" s="1"/>
      <c r="C279" s="13"/>
      <c r="D279" s="1"/>
      <c r="E279" s="1"/>
      <c r="F279" s="14"/>
      <c r="G279" s="1"/>
      <c r="H279" s="1"/>
      <c r="I279" s="1"/>
      <c r="J279" s="1"/>
      <c r="K279" s="16"/>
      <c r="L279" s="16"/>
      <c r="M279" s="17">
        <f>Table36[[#This Row],[Debet]]</f>
        <v>0</v>
      </c>
      <c r="T279"/>
    </row>
    <row r="280" spans="1:20" x14ac:dyDescent="0.25">
      <c r="A280" s="11"/>
      <c r="B280" s="1"/>
      <c r="C280" s="13"/>
      <c r="D280" s="1"/>
      <c r="E280" s="1"/>
      <c r="F280" s="14"/>
      <c r="G280" s="1"/>
      <c r="H280" s="1"/>
      <c r="I280" s="1"/>
      <c r="J280" s="1"/>
      <c r="K280" s="16"/>
      <c r="L280" s="16"/>
      <c r="M280" s="17">
        <f>Table36[[#This Row],[Debet]]</f>
        <v>0</v>
      </c>
      <c r="T280"/>
    </row>
    <row r="281" spans="1:20" x14ac:dyDescent="0.25">
      <c r="A281" s="11"/>
      <c r="B281" s="1"/>
      <c r="C281" s="13"/>
      <c r="D281" s="1"/>
      <c r="E281" s="1"/>
      <c r="F281" s="14"/>
      <c r="G281" s="1"/>
      <c r="H281" s="1"/>
      <c r="I281" s="1"/>
      <c r="J281" s="1"/>
      <c r="K281" s="16"/>
      <c r="L281" s="16"/>
      <c r="M281" s="17">
        <f>Table36[[#This Row],[Debet]]</f>
        <v>0</v>
      </c>
      <c r="T281"/>
    </row>
    <row r="282" spans="1:20" x14ac:dyDescent="0.25">
      <c r="A282" s="11"/>
      <c r="B282" s="1"/>
      <c r="C282" s="13"/>
      <c r="D282" s="1"/>
      <c r="E282" s="1"/>
      <c r="F282" s="14"/>
      <c r="G282" s="1"/>
      <c r="H282" s="1"/>
      <c r="I282" s="1"/>
      <c r="J282" s="1"/>
      <c r="K282" s="16"/>
      <c r="L282" s="16"/>
      <c r="M282" s="17">
        <f>Table36[[#This Row],[Debet]]</f>
        <v>0</v>
      </c>
      <c r="T282"/>
    </row>
    <row r="283" spans="1:20" x14ac:dyDescent="0.25">
      <c r="A283" s="11"/>
      <c r="B283" s="1"/>
      <c r="C283" s="13"/>
      <c r="D283" s="1"/>
      <c r="E283" s="1"/>
      <c r="F283" s="14"/>
      <c r="G283" s="1"/>
      <c r="H283" s="1"/>
      <c r="I283" s="1"/>
      <c r="J283" s="1"/>
      <c r="K283" s="16"/>
      <c r="L283" s="16"/>
      <c r="M283" s="17">
        <f>Table36[[#This Row],[Debet]]</f>
        <v>0</v>
      </c>
      <c r="T283"/>
    </row>
    <row r="284" spans="1:20" x14ac:dyDescent="0.25">
      <c r="A284" s="11"/>
      <c r="B284" s="1"/>
      <c r="C284" s="13"/>
      <c r="D284" s="1"/>
      <c r="E284" s="1"/>
      <c r="F284" s="14"/>
      <c r="G284" s="1"/>
      <c r="H284" s="1"/>
      <c r="I284" s="1"/>
      <c r="J284" s="1"/>
      <c r="K284" s="16"/>
      <c r="L284" s="16"/>
      <c r="M284" s="17">
        <f>Table36[[#This Row],[Debet]]</f>
        <v>0</v>
      </c>
      <c r="T284"/>
    </row>
    <row r="285" spans="1:20" x14ac:dyDescent="0.25">
      <c r="A285" s="11"/>
      <c r="B285" s="1"/>
      <c r="C285" s="13"/>
      <c r="D285" s="1"/>
      <c r="E285" s="1"/>
      <c r="F285" s="14"/>
      <c r="G285" s="1"/>
      <c r="H285" s="1"/>
      <c r="I285" s="1"/>
      <c r="J285" s="1"/>
      <c r="K285" s="16"/>
      <c r="L285" s="16"/>
      <c r="M285" s="17">
        <f>Table36[[#This Row],[Debet]]</f>
        <v>0</v>
      </c>
      <c r="T285"/>
    </row>
    <row r="286" spans="1:20" x14ac:dyDescent="0.25">
      <c r="A286" s="11"/>
      <c r="B286" s="1"/>
      <c r="C286" s="13"/>
      <c r="D286" s="1"/>
      <c r="E286" s="1"/>
      <c r="F286" s="14"/>
      <c r="G286" s="1"/>
      <c r="H286" s="1"/>
      <c r="I286" s="1"/>
      <c r="J286" s="1"/>
      <c r="K286" s="16"/>
      <c r="L286" s="16"/>
      <c r="M286" s="17">
        <f>Table36[[#This Row],[Debet]]</f>
        <v>0</v>
      </c>
      <c r="T286"/>
    </row>
    <row r="287" spans="1:20" x14ac:dyDescent="0.25">
      <c r="A287" s="11"/>
      <c r="B287" s="1"/>
      <c r="C287" s="13"/>
      <c r="D287" s="1"/>
      <c r="E287" s="1"/>
      <c r="F287" s="14"/>
      <c r="G287" s="1"/>
      <c r="H287" s="1"/>
      <c r="I287" s="1"/>
      <c r="J287" s="1"/>
      <c r="K287" s="16"/>
      <c r="L287" s="16"/>
      <c r="M287" s="17">
        <f>Table36[[#This Row],[Debet]]</f>
        <v>0</v>
      </c>
      <c r="T287"/>
    </row>
    <row r="288" spans="1:20" x14ac:dyDescent="0.25">
      <c r="A288" s="11"/>
      <c r="B288" s="1"/>
      <c r="C288" s="13"/>
      <c r="D288" s="1"/>
      <c r="E288" s="1"/>
      <c r="F288" s="14"/>
      <c r="G288" s="1"/>
      <c r="H288" s="1"/>
      <c r="I288" s="1"/>
      <c r="J288" s="1"/>
      <c r="K288" s="16"/>
      <c r="L288" s="16"/>
      <c r="M288" s="17">
        <f>Table36[[#This Row],[Debet]]</f>
        <v>0</v>
      </c>
      <c r="T288"/>
    </row>
    <row r="289" spans="1:20" x14ac:dyDescent="0.25">
      <c r="A289" s="11"/>
      <c r="B289" s="1"/>
      <c r="C289" s="13"/>
      <c r="D289" s="1"/>
      <c r="E289" s="1"/>
      <c r="F289" s="14"/>
      <c r="G289" s="1"/>
      <c r="H289" s="1"/>
      <c r="I289" s="1"/>
      <c r="J289" s="1"/>
      <c r="K289" s="16"/>
      <c r="L289" s="16"/>
      <c r="M289" s="17">
        <f>Table36[[#This Row],[Debet]]</f>
        <v>0</v>
      </c>
      <c r="T289"/>
    </row>
    <row r="290" spans="1:20" x14ac:dyDescent="0.25">
      <c r="A290" s="11"/>
      <c r="B290" s="1"/>
      <c r="C290" s="13"/>
      <c r="D290" s="1"/>
      <c r="E290" s="1"/>
      <c r="F290" s="14"/>
      <c r="G290" s="1"/>
      <c r="H290" s="1"/>
      <c r="I290" s="1"/>
      <c r="J290" s="1"/>
      <c r="K290" s="16"/>
      <c r="L290" s="16"/>
      <c r="M290" s="17">
        <f>Table36[[#This Row],[Debet]]</f>
        <v>0</v>
      </c>
      <c r="T290"/>
    </row>
    <row r="291" spans="1:20" x14ac:dyDescent="0.25">
      <c r="A291" s="11"/>
      <c r="B291" s="1"/>
      <c r="C291" s="13"/>
      <c r="D291" s="1"/>
      <c r="E291" s="1"/>
      <c r="F291" s="14"/>
      <c r="G291" s="1"/>
      <c r="H291" s="1"/>
      <c r="I291" s="1"/>
      <c r="J291" s="1"/>
      <c r="K291" s="16"/>
      <c r="L291" s="16"/>
      <c r="M291" s="17">
        <f>Table36[[#This Row],[Debet]]</f>
        <v>0</v>
      </c>
      <c r="T291"/>
    </row>
    <row r="292" spans="1:20" x14ac:dyDescent="0.25">
      <c r="A292" s="11"/>
      <c r="B292" s="1"/>
      <c r="C292" s="13"/>
      <c r="D292" s="1"/>
      <c r="E292" s="1"/>
      <c r="F292" s="14"/>
      <c r="G292" s="1"/>
      <c r="H292" s="1"/>
      <c r="I292" s="1"/>
      <c r="J292" s="1"/>
      <c r="K292" s="16"/>
      <c r="L292" s="16"/>
      <c r="M292" s="17">
        <f>Table36[[#This Row],[Debet]]</f>
        <v>0</v>
      </c>
      <c r="T292"/>
    </row>
    <row r="293" spans="1:20" x14ac:dyDescent="0.25">
      <c r="A293" s="11"/>
      <c r="B293" s="1"/>
      <c r="C293" s="13"/>
      <c r="D293" s="1"/>
      <c r="E293" s="1"/>
      <c r="F293" s="14"/>
      <c r="G293" s="1"/>
      <c r="H293" s="1"/>
      <c r="I293" s="1"/>
      <c r="J293" s="1"/>
      <c r="K293" s="16"/>
      <c r="L293" s="16"/>
      <c r="M293" s="17">
        <f>Table36[[#This Row],[Debet]]</f>
        <v>0</v>
      </c>
      <c r="T293"/>
    </row>
    <row r="294" spans="1:20" x14ac:dyDescent="0.25">
      <c r="A294" s="11"/>
      <c r="B294" s="1"/>
      <c r="C294" s="13"/>
      <c r="D294" s="1"/>
      <c r="E294" s="1"/>
      <c r="F294" s="14"/>
      <c r="G294" s="1"/>
      <c r="H294" s="1"/>
      <c r="I294" s="1"/>
      <c r="J294" s="1"/>
      <c r="K294" s="16"/>
      <c r="L294" s="16"/>
      <c r="M294" s="17">
        <f>Table36[[#This Row],[Debet]]</f>
        <v>0</v>
      </c>
      <c r="T294"/>
    </row>
    <row r="295" spans="1:20" x14ac:dyDescent="0.25">
      <c r="A295" s="11"/>
      <c r="B295" s="1"/>
      <c r="C295" s="13"/>
      <c r="D295" s="1"/>
      <c r="E295" s="1"/>
      <c r="F295" s="14"/>
      <c r="G295" s="1"/>
      <c r="H295" s="1"/>
      <c r="I295" s="1"/>
      <c r="J295" s="1"/>
      <c r="K295" s="16"/>
      <c r="L295" s="16"/>
      <c r="M295" s="17">
        <f>Table36[[#This Row],[Debet]]</f>
        <v>0</v>
      </c>
      <c r="T295"/>
    </row>
    <row r="296" spans="1:20" x14ac:dyDescent="0.25">
      <c r="A296" s="11"/>
      <c r="B296" s="1"/>
      <c r="C296" s="13"/>
      <c r="D296" s="1"/>
      <c r="E296" s="1"/>
      <c r="F296" s="14"/>
      <c r="G296" s="1"/>
      <c r="H296" s="1"/>
      <c r="I296" s="1"/>
      <c r="J296" s="1"/>
      <c r="K296" s="16"/>
      <c r="L296" s="16"/>
      <c r="M296" s="17">
        <f>Table36[[#This Row],[Debet]]</f>
        <v>0</v>
      </c>
      <c r="T296"/>
    </row>
    <row r="297" spans="1:20" x14ac:dyDescent="0.25">
      <c r="A297" s="11"/>
      <c r="B297" s="1"/>
      <c r="C297" s="13"/>
      <c r="D297" s="1"/>
      <c r="E297" s="1"/>
      <c r="F297" s="14"/>
      <c r="G297" s="1"/>
      <c r="H297" s="1"/>
      <c r="I297" s="1"/>
      <c r="J297" s="1"/>
      <c r="K297" s="16"/>
      <c r="L297" s="16"/>
      <c r="M297" s="17">
        <f>Table36[[#This Row],[Debet]]</f>
        <v>0</v>
      </c>
      <c r="T297"/>
    </row>
    <row r="298" spans="1:20" x14ac:dyDescent="0.25">
      <c r="A298" s="11"/>
      <c r="B298" s="1"/>
      <c r="C298" s="13"/>
      <c r="D298" s="1"/>
      <c r="E298" s="1"/>
      <c r="F298" s="14"/>
      <c r="G298" s="1"/>
      <c r="H298" s="1"/>
      <c r="I298" s="1"/>
      <c r="J298" s="1"/>
      <c r="K298" s="16"/>
      <c r="L298" s="16"/>
      <c r="M298" s="17">
        <f>Table36[[#This Row],[Debet]]</f>
        <v>0</v>
      </c>
      <c r="T298"/>
    </row>
    <row r="299" spans="1:20" x14ac:dyDescent="0.25">
      <c r="A299" s="11"/>
      <c r="B299" s="1"/>
      <c r="C299" s="13"/>
      <c r="D299" s="1"/>
      <c r="E299" s="1"/>
      <c r="F299" s="14"/>
      <c r="G299" s="1"/>
      <c r="H299" s="1"/>
      <c r="I299" s="1"/>
      <c r="J299" s="1"/>
      <c r="K299" s="16"/>
      <c r="L299" s="16"/>
      <c r="M299" s="17">
        <f>Table36[[#This Row],[Debet]]</f>
        <v>0</v>
      </c>
      <c r="T299"/>
    </row>
    <row r="300" spans="1:20" x14ac:dyDescent="0.25">
      <c r="A300" s="11"/>
      <c r="B300" s="1"/>
      <c r="C300" s="13"/>
      <c r="D300" s="1"/>
      <c r="E300" s="1"/>
      <c r="F300" s="14"/>
      <c r="G300" s="1"/>
      <c r="H300" s="1"/>
      <c r="I300" s="1"/>
      <c r="J300" s="1"/>
      <c r="K300" s="16"/>
      <c r="L300" s="16"/>
      <c r="M300" s="17">
        <f>Table36[[#This Row],[Debet]]</f>
        <v>0</v>
      </c>
      <c r="T300"/>
    </row>
    <row r="301" spans="1:20" x14ac:dyDescent="0.25">
      <c r="A301" s="11"/>
      <c r="B301" s="1"/>
      <c r="C301" s="13"/>
      <c r="D301" s="1"/>
      <c r="E301" s="1"/>
      <c r="F301" s="14"/>
      <c r="G301" s="1"/>
      <c r="H301" s="1"/>
      <c r="I301" s="1"/>
      <c r="J301" s="1"/>
      <c r="K301" s="16"/>
      <c r="L301" s="16"/>
      <c r="M301" s="17">
        <f>Table36[[#This Row],[Debet]]</f>
        <v>0</v>
      </c>
      <c r="T301"/>
    </row>
    <row r="302" spans="1:20" x14ac:dyDescent="0.25">
      <c r="A302" s="11"/>
      <c r="B302" s="1"/>
      <c r="C302" s="13"/>
      <c r="D302" s="1"/>
      <c r="E302" s="1"/>
      <c r="F302" s="14"/>
      <c r="G302" s="1"/>
      <c r="H302" s="1"/>
      <c r="I302" s="1"/>
      <c r="J302" s="1"/>
      <c r="K302" s="16"/>
      <c r="L302" s="24"/>
      <c r="M302" s="17">
        <f>Table36[[#This Row],[Debet]]</f>
        <v>0</v>
      </c>
      <c r="T302"/>
    </row>
    <row r="303" spans="1:20" x14ac:dyDescent="0.25">
      <c r="A303" s="11"/>
      <c r="B303" s="1"/>
      <c r="C303" s="13"/>
      <c r="D303" s="1"/>
      <c r="E303" s="1"/>
      <c r="F303" s="14"/>
      <c r="G303" s="1"/>
      <c r="H303" s="1"/>
      <c r="I303" s="1"/>
      <c r="J303" s="1"/>
      <c r="K303" s="16"/>
      <c r="L303" s="24"/>
      <c r="M303" s="17">
        <f>Table36[[#This Row],[Debet]]</f>
        <v>0</v>
      </c>
      <c r="T303"/>
    </row>
    <row r="304" spans="1:20" x14ac:dyDescent="0.25">
      <c r="A304" s="11"/>
      <c r="B304" s="1"/>
      <c r="C304" s="13"/>
      <c r="D304" s="1"/>
      <c r="E304" s="1"/>
      <c r="F304" s="14"/>
      <c r="G304" s="1"/>
      <c r="H304" s="1"/>
      <c r="I304" s="1"/>
      <c r="J304" s="1"/>
      <c r="K304" s="16"/>
      <c r="L304" s="16"/>
      <c r="M304" s="17">
        <f>Table36[[#This Row],[Debet]]</f>
        <v>0</v>
      </c>
      <c r="T304"/>
    </row>
    <row r="305" spans="1:20" x14ac:dyDescent="0.25">
      <c r="A305" s="11"/>
      <c r="B305" s="1"/>
      <c r="C305" s="13"/>
      <c r="D305" s="1"/>
      <c r="E305" s="1"/>
      <c r="F305" s="14"/>
      <c r="G305" s="1"/>
      <c r="H305" s="1"/>
      <c r="I305" s="1"/>
      <c r="J305" s="1"/>
      <c r="K305" s="16"/>
      <c r="L305" s="16"/>
      <c r="M305" s="17">
        <f>Table36[[#This Row],[Debet]]</f>
        <v>0</v>
      </c>
      <c r="T305"/>
    </row>
    <row r="306" spans="1:20" x14ac:dyDescent="0.25">
      <c r="A306" s="11"/>
      <c r="B306" s="1"/>
      <c r="C306" s="13"/>
      <c r="D306" s="1"/>
      <c r="E306" s="1"/>
      <c r="F306" s="14"/>
      <c r="G306" s="1"/>
      <c r="H306" s="1"/>
      <c r="I306" s="1"/>
      <c r="J306" s="1"/>
      <c r="K306" s="16"/>
      <c r="L306" s="16"/>
      <c r="M306" s="17">
        <f>Table36[[#This Row],[Debet]]</f>
        <v>0</v>
      </c>
      <c r="T306"/>
    </row>
    <row r="307" spans="1:20" x14ac:dyDescent="0.25">
      <c r="A307" s="11"/>
      <c r="B307" s="1"/>
      <c r="C307" s="13"/>
      <c r="D307" s="1"/>
      <c r="E307" s="1"/>
      <c r="F307" s="14"/>
      <c r="G307" s="1"/>
      <c r="H307" s="1"/>
      <c r="I307" s="20"/>
      <c r="J307" s="1"/>
      <c r="K307" s="16"/>
      <c r="L307" s="16"/>
      <c r="M307" s="17">
        <f>Table36[[#This Row],[Debet]]</f>
        <v>0</v>
      </c>
      <c r="T307"/>
    </row>
    <row r="308" spans="1:20" x14ac:dyDescent="0.25">
      <c r="A308" s="11"/>
      <c r="B308" s="1"/>
      <c r="C308" s="13"/>
      <c r="D308" s="23"/>
      <c r="E308" s="23"/>
      <c r="F308" s="14"/>
      <c r="G308" s="1"/>
      <c r="H308" s="1"/>
      <c r="I308" s="20"/>
      <c r="J308" s="1"/>
      <c r="K308" s="16"/>
      <c r="L308" s="16"/>
      <c r="M308" s="17">
        <f>Table36[[#This Row],[Debet]]</f>
        <v>0</v>
      </c>
      <c r="T308"/>
    </row>
    <row r="309" spans="1:20" x14ac:dyDescent="0.25">
      <c r="A309" s="11"/>
      <c r="B309" s="1"/>
      <c r="C309" s="13"/>
      <c r="D309" s="23"/>
      <c r="E309" s="23"/>
      <c r="F309" s="14"/>
      <c r="G309" s="1"/>
      <c r="H309" s="1"/>
      <c r="I309" s="20"/>
      <c r="J309" s="1"/>
      <c r="K309" s="16"/>
      <c r="L309" s="16"/>
      <c r="M309" s="17">
        <f>Table36[[#This Row],[Debet]]</f>
        <v>0</v>
      </c>
      <c r="T309"/>
    </row>
    <row r="310" spans="1:20" x14ac:dyDescent="0.25">
      <c r="A310" s="11"/>
      <c r="B310" s="1"/>
      <c r="C310" s="13"/>
      <c r="D310" s="23"/>
      <c r="E310" s="23"/>
      <c r="F310" s="14"/>
      <c r="G310" s="1"/>
      <c r="H310" s="1"/>
      <c r="I310" s="20"/>
      <c r="J310" s="1"/>
      <c r="K310" s="16"/>
      <c r="L310" s="16"/>
      <c r="M310" s="17">
        <f>Table36[[#This Row],[Debet]]</f>
        <v>0</v>
      </c>
      <c r="T310"/>
    </row>
    <row r="311" spans="1:20" x14ac:dyDescent="0.25">
      <c r="A311" s="11"/>
      <c r="B311" s="1"/>
      <c r="C311" s="13"/>
      <c r="D311" s="23"/>
      <c r="E311" s="23"/>
      <c r="F311" s="14"/>
      <c r="G311" s="1"/>
      <c r="H311" s="1"/>
      <c r="I311" s="20"/>
      <c r="J311" s="1"/>
      <c r="K311" s="16"/>
      <c r="L311" s="16"/>
      <c r="M311" s="17">
        <f>Table36[[#This Row],[Debet]]</f>
        <v>0</v>
      </c>
      <c r="T311"/>
    </row>
    <row r="312" spans="1:20" x14ac:dyDescent="0.25">
      <c r="A312" s="11"/>
      <c r="B312" s="1"/>
      <c r="C312" s="13"/>
      <c r="D312" s="23"/>
      <c r="E312" s="23"/>
      <c r="F312" s="14"/>
      <c r="G312" s="1"/>
      <c r="H312" s="1"/>
      <c r="I312" s="20"/>
      <c r="J312" s="1"/>
      <c r="K312" s="16"/>
      <c r="L312" s="16"/>
      <c r="M312" s="17">
        <f>Table36[[#This Row],[Debet]]</f>
        <v>0</v>
      </c>
      <c r="T312"/>
    </row>
    <row r="313" spans="1:20" x14ac:dyDescent="0.25">
      <c r="A313" s="11"/>
      <c r="B313" s="1"/>
      <c r="C313" s="13"/>
      <c r="D313" s="23"/>
      <c r="E313" s="23"/>
      <c r="F313" s="14"/>
      <c r="G313" s="1"/>
      <c r="H313" s="1"/>
      <c r="I313" s="20"/>
      <c r="J313" s="1"/>
      <c r="K313" s="16"/>
      <c r="L313" s="16"/>
      <c r="M313" s="17">
        <f>Table36[[#This Row],[Debet]]</f>
        <v>0</v>
      </c>
      <c r="T313"/>
    </row>
    <row r="314" spans="1:20" x14ac:dyDescent="0.25">
      <c r="A314" s="11"/>
      <c r="B314" s="1"/>
      <c r="C314" s="13"/>
      <c r="D314" s="23"/>
      <c r="E314" s="23"/>
      <c r="F314" s="14" t="str">
        <f>LEFT(Table36[[#This Row],[Account Description ]],5)</f>
        <v/>
      </c>
      <c r="G314" s="1"/>
      <c r="H314" s="1"/>
      <c r="I314" s="20"/>
      <c r="J314" s="1"/>
      <c r="K314" s="16"/>
      <c r="L314" s="16"/>
      <c r="M314" s="17">
        <f>Table36[[#This Row],[Debet]]</f>
        <v>0</v>
      </c>
      <c r="T314"/>
    </row>
    <row r="315" spans="1:20" x14ac:dyDescent="0.25">
      <c r="A315" s="11"/>
      <c r="B315" s="1"/>
      <c r="C315" s="13"/>
      <c r="D315" s="23"/>
      <c r="E315" s="23"/>
      <c r="F315" s="14" t="str">
        <f>LEFT(Table36[[#This Row],[Account Description ]],5)</f>
        <v/>
      </c>
      <c r="G315" s="1"/>
      <c r="H315" s="1"/>
      <c r="I315" s="20"/>
      <c r="J315" s="1"/>
      <c r="K315" s="16"/>
      <c r="L315" s="16"/>
      <c r="M315" s="17">
        <f>Table36[[#This Row],[Debet]]</f>
        <v>0</v>
      </c>
      <c r="T315"/>
    </row>
    <row r="316" spans="1:20" x14ac:dyDescent="0.25">
      <c r="A316" s="11"/>
      <c r="B316" s="1"/>
      <c r="C316" s="13"/>
      <c r="D316" s="23"/>
      <c r="E316" s="23"/>
      <c r="F316" s="14" t="str">
        <f>LEFT(Table36[[#This Row],[Account Description ]],5)</f>
        <v/>
      </c>
      <c r="G316" s="1"/>
      <c r="H316" s="1"/>
      <c r="I316" s="20"/>
      <c r="J316" s="1"/>
      <c r="K316" s="16"/>
      <c r="L316" s="16"/>
      <c r="M316" s="17">
        <f>Table36[[#This Row],[Debet]]</f>
        <v>0</v>
      </c>
      <c r="T316"/>
    </row>
    <row r="317" spans="1:20" x14ac:dyDescent="0.25">
      <c r="A317" s="11"/>
      <c r="B317" s="1"/>
      <c r="C317" s="13"/>
      <c r="D317" s="23"/>
      <c r="E317" s="23"/>
      <c r="F317" s="14" t="str">
        <f>LEFT(Table36[[#This Row],[Account Description ]],5)</f>
        <v/>
      </c>
      <c r="G317" s="1"/>
      <c r="H317" s="1"/>
      <c r="I317" s="20"/>
      <c r="J317" s="1"/>
      <c r="K317" s="16"/>
      <c r="L317" s="16"/>
      <c r="M317" s="17">
        <f>Table36[[#This Row],[Debet]]</f>
        <v>0</v>
      </c>
      <c r="T317"/>
    </row>
    <row r="318" spans="1:20" x14ac:dyDescent="0.25">
      <c r="A318" s="11"/>
      <c r="B318" s="1"/>
      <c r="C318" s="13"/>
      <c r="D318" s="23"/>
      <c r="E318" s="23"/>
      <c r="F318" s="14" t="str">
        <f>LEFT(Table36[[#This Row],[Account Description ]],5)</f>
        <v/>
      </c>
      <c r="G318" s="1"/>
      <c r="H318" s="1"/>
      <c r="I318" s="20"/>
      <c r="J318" s="1"/>
      <c r="K318" s="16"/>
      <c r="L318" s="16"/>
      <c r="M318" s="17">
        <f>Table36[[#This Row],[Debet]]</f>
        <v>0</v>
      </c>
      <c r="T318"/>
    </row>
    <row r="319" spans="1:20" x14ac:dyDescent="0.25">
      <c r="A319" s="11"/>
      <c r="B319" s="1"/>
      <c r="C319" s="13"/>
      <c r="D319" s="23"/>
      <c r="E319" s="23"/>
      <c r="F319" s="14" t="str">
        <f>LEFT(Table36[[#This Row],[Account Description ]],5)</f>
        <v/>
      </c>
      <c r="G319" s="1"/>
      <c r="H319" s="1"/>
      <c r="I319" s="20"/>
      <c r="J319" s="1"/>
      <c r="K319" s="16"/>
      <c r="L319" s="16"/>
      <c r="M319" s="17">
        <f>Table36[[#This Row],[Debet]]</f>
        <v>0</v>
      </c>
      <c r="T319"/>
    </row>
    <row r="320" spans="1:20" x14ac:dyDescent="0.25">
      <c r="A320" s="11"/>
      <c r="B320" s="1"/>
      <c r="C320" s="13"/>
      <c r="D320" s="23"/>
      <c r="E320" s="23"/>
      <c r="F320" s="14" t="str">
        <f>LEFT(Table36[[#This Row],[Account Description ]],5)</f>
        <v/>
      </c>
      <c r="G320" s="1"/>
      <c r="H320" s="1"/>
      <c r="I320" s="20"/>
      <c r="J320" s="1"/>
      <c r="K320" s="16"/>
      <c r="L320" s="16"/>
      <c r="M320" s="17">
        <f>Table36[[#This Row],[Debet]]</f>
        <v>0</v>
      </c>
      <c r="T320"/>
    </row>
    <row r="321" spans="1:20" x14ac:dyDescent="0.25">
      <c r="A321" s="11"/>
      <c r="B321" s="1"/>
      <c r="C321" s="13"/>
      <c r="D321" s="23"/>
      <c r="E321" s="23"/>
      <c r="F321" s="14" t="str">
        <f>LEFT(Table36[[#This Row],[Account Description ]],5)</f>
        <v/>
      </c>
      <c r="G321" s="1"/>
      <c r="H321" s="1"/>
      <c r="I321" s="20"/>
      <c r="J321" s="1"/>
      <c r="K321" s="16"/>
      <c r="L321" s="16"/>
      <c r="M321" s="17">
        <f>Table36[[#This Row],[Debet]]</f>
        <v>0</v>
      </c>
      <c r="T321"/>
    </row>
    <row r="322" spans="1:20" x14ac:dyDescent="0.25">
      <c r="A322" s="11"/>
      <c r="B322" s="1"/>
      <c r="C322" s="13"/>
      <c r="D322" s="23"/>
      <c r="E322" s="23"/>
      <c r="F322" s="14" t="str">
        <f>LEFT(Table36[[#This Row],[Account Description ]],5)</f>
        <v/>
      </c>
      <c r="G322" s="1"/>
      <c r="H322" s="1"/>
      <c r="I322" s="20"/>
      <c r="J322" s="1"/>
      <c r="K322" s="16"/>
      <c r="L322" s="16"/>
      <c r="M322" s="17">
        <f>Table36[[#This Row],[Debet]]</f>
        <v>0</v>
      </c>
      <c r="T322"/>
    </row>
    <row r="323" spans="1:20" x14ac:dyDescent="0.25">
      <c r="A323" s="11"/>
      <c r="B323" s="1"/>
      <c r="C323" s="13"/>
      <c r="D323" s="23"/>
      <c r="E323" s="23"/>
      <c r="F323" s="14" t="str">
        <f>LEFT(Table36[[#This Row],[Account Description ]],5)</f>
        <v/>
      </c>
      <c r="G323" s="1"/>
      <c r="H323" s="1"/>
      <c r="I323" s="20"/>
      <c r="J323" s="1"/>
      <c r="K323" s="16"/>
      <c r="L323" s="16"/>
      <c r="M323" s="17">
        <f>Table36[[#This Row],[Debet]]</f>
        <v>0</v>
      </c>
      <c r="T323"/>
    </row>
    <row r="324" spans="1:20" x14ac:dyDescent="0.25">
      <c r="A324" s="11"/>
      <c r="B324" s="1"/>
      <c r="C324" s="13"/>
      <c r="D324" s="23"/>
      <c r="E324" s="23"/>
      <c r="F324" s="14" t="str">
        <f>LEFT(Table36[[#This Row],[Account Description ]],5)</f>
        <v/>
      </c>
      <c r="G324" s="1"/>
      <c r="H324" s="1"/>
      <c r="I324" s="20"/>
      <c r="J324" s="1"/>
      <c r="K324" s="16"/>
      <c r="L324" s="16"/>
      <c r="M324" s="17">
        <f>Table36[[#This Row],[Debet]]</f>
        <v>0</v>
      </c>
      <c r="T324"/>
    </row>
    <row r="325" spans="1:20" x14ac:dyDescent="0.25">
      <c r="A325" s="11"/>
      <c r="B325" s="1"/>
      <c r="C325" s="13"/>
      <c r="D325" s="23"/>
      <c r="E325" s="23"/>
      <c r="F325" s="14" t="str">
        <f>LEFT(Table36[[#This Row],[Account Description ]],5)</f>
        <v/>
      </c>
      <c r="G325" s="1"/>
      <c r="H325" s="1"/>
      <c r="I325" s="20"/>
      <c r="J325" s="1"/>
      <c r="K325" s="16"/>
      <c r="L325" s="16"/>
      <c r="M325" s="17">
        <f>Table36[[#This Row],[Debet]]</f>
        <v>0</v>
      </c>
      <c r="T325"/>
    </row>
    <row r="326" spans="1:20" x14ac:dyDescent="0.25">
      <c r="A326" s="11"/>
      <c r="B326" s="1"/>
      <c r="C326" s="13"/>
      <c r="D326" s="23"/>
      <c r="E326" s="23"/>
      <c r="F326" s="14" t="str">
        <f>LEFT(Table36[[#This Row],[Account Description ]],5)</f>
        <v/>
      </c>
      <c r="G326" s="1"/>
      <c r="H326" s="1"/>
      <c r="I326" s="20"/>
      <c r="J326" s="1"/>
      <c r="K326" s="16"/>
      <c r="L326" s="16"/>
      <c r="M326" s="17">
        <f>Table36[[#This Row],[Debet]]</f>
        <v>0</v>
      </c>
      <c r="T326"/>
    </row>
    <row r="327" spans="1:20" x14ac:dyDescent="0.25">
      <c r="A327" s="11"/>
      <c r="B327" s="1"/>
      <c r="C327" s="13"/>
      <c r="D327" s="23"/>
      <c r="E327" s="23"/>
      <c r="F327" s="14" t="str">
        <f>LEFT(Table36[[#This Row],[Account Description ]],5)</f>
        <v/>
      </c>
      <c r="G327" s="1"/>
      <c r="H327" s="1"/>
      <c r="I327" s="20"/>
      <c r="J327" s="1"/>
      <c r="K327" s="16"/>
      <c r="L327" s="16"/>
      <c r="M327" s="17">
        <f>Table36[[#This Row],[Debet]]</f>
        <v>0</v>
      </c>
      <c r="T327"/>
    </row>
    <row r="328" spans="1:20" x14ac:dyDescent="0.25">
      <c r="A328" s="11"/>
      <c r="B328" s="1"/>
      <c r="C328" s="13"/>
      <c r="D328" s="23"/>
      <c r="E328" s="23"/>
      <c r="F328" s="14" t="str">
        <f>LEFT(Table36[[#This Row],[Account Description ]],5)</f>
        <v/>
      </c>
      <c r="G328" s="1"/>
      <c r="H328" s="1"/>
      <c r="I328" s="20"/>
      <c r="J328" s="1"/>
      <c r="K328" s="16"/>
      <c r="L328" s="16"/>
      <c r="M328" s="17">
        <f>Table36[[#This Row],[Debet]]</f>
        <v>0</v>
      </c>
      <c r="T328"/>
    </row>
    <row r="329" spans="1:20" x14ac:dyDescent="0.25">
      <c r="A329" s="11"/>
      <c r="B329" s="1"/>
      <c r="C329" s="13"/>
      <c r="D329" s="23"/>
      <c r="E329" s="23"/>
      <c r="F329" s="14" t="str">
        <f>LEFT(Table36[[#This Row],[Account Description ]],5)</f>
        <v/>
      </c>
      <c r="G329" s="1"/>
      <c r="H329" s="1"/>
      <c r="I329" s="20"/>
      <c r="J329" s="1"/>
      <c r="K329" s="16"/>
      <c r="L329" s="16"/>
      <c r="M329" s="17">
        <f>Table36[[#This Row],[Debet]]</f>
        <v>0</v>
      </c>
      <c r="T329"/>
    </row>
    <row r="330" spans="1:20" x14ac:dyDescent="0.25">
      <c r="A330" s="11"/>
      <c r="B330" s="1"/>
      <c r="C330" s="13"/>
      <c r="D330" s="23"/>
      <c r="E330" s="23"/>
      <c r="F330" s="14" t="str">
        <f>LEFT(Table36[[#This Row],[Account Description ]],5)</f>
        <v/>
      </c>
      <c r="G330" s="1"/>
      <c r="H330" s="1"/>
      <c r="I330" s="20"/>
      <c r="J330" s="1"/>
      <c r="K330" s="16"/>
      <c r="L330" s="16"/>
      <c r="M330" s="17">
        <f>Table36[[#This Row],[Debet]]</f>
        <v>0</v>
      </c>
      <c r="T330"/>
    </row>
    <row r="331" spans="1:20" x14ac:dyDescent="0.25">
      <c r="A331" s="11"/>
      <c r="B331" s="1"/>
      <c r="C331" s="13"/>
      <c r="D331" s="23"/>
      <c r="E331" s="23"/>
      <c r="F331" s="14" t="str">
        <f>LEFT(Table36[[#This Row],[Account Description ]],5)</f>
        <v/>
      </c>
      <c r="G331" s="1"/>
      <c r="H331" s="1"/>
      <c r="I331" s="20"/>
      <c r="J331" s="1"/>
      <c r="K331" s="16"/>
      <c r="L331" s="16"/>
      <c r="M331" s="17">
        <f>Table36[[#This Row],[Debet]]</f>
        <v>0</v>
      </c>
      <c r="T331"/>
    </row>
    <row r="332" spans="1:20" x14ac:dyDescent="0.25">
      <c r="A332" s="11"/>
      <c r="B332" s="1"/>
      <c r="C332" s="13"/>
      <c r="D332" s="23"/>
      <c r="E332" s="23"/>
      <c r="F332" s="14" t="str">
        <f>LEFT(Table36[[#This Row],[Account Description ]],5)</f>
        <v/>
      </c>
      <c r="G332" s="1"/>
      <c r="H332" s="1"/>
      <c r="I332" s="20"/>
      <c r="J332" s="1"/>
      <c r="K332" s="16"/>
      <c r="L332" s="16"/>
      <c r="M332" s="17">
        <f>Table36[[#This Row],[Debet]]</f>
        <v>0</v>
      </c>
      <c r="T332"/>
    </row>
    <row r="333" spans="1:20" x14ac:dyDescent="0.25">
      <c r="A333" s="11"/>
      <c r="B333" s="1"/>
      <c r="C333" s="13"/>
      <c r="D333" s="23"/>
      <c r="E333" s="23"/>
      <c r="F333" s="14" t="str">
        <f>LEFT(Table36[[#This Row],[Account Description ]],5)</f>
        <v/>
      </c>
      <c r="G333" s="1"/>
      <c r="H333" s="1"/>
      <c r="I333" s="20"/>
      <c r="J333" s="1"/>
      <c r="K333" s="16"/>
      <c r="L333" s="16"/>
      <c r="M333" s="17">
        <f>Table36[[#This Row],[Debet]]</f>
        <v>0</v>
      </c>
      <c r="T333"/>
    </row>
    <row r="334" spans="1:20" x14ac:dyDescent="0.25">
      <c r="A334" s="11"/>
      <c r="B334" s="1"/>
      <c r="C334" s="13"/>
      <c r="D334" s="23"/>
      <c r="E334" s="23"/>
      <c r="F334" s="14" t="str">
        <f>LEFT(Table36[[#This Row],[Account Description ]],5)</f>
        <v/>
      </c>
      <c r="G334" s="1"/>
      <c r="H334" s="1"/>
      <c r="I334" s="20"/>
      <c r="J334" s="1"/>
      <c r="K334" s="16"/>
      <c r="L334" s="16"/>
      <c r="M334" s="17">
        <f>Table36[[#This Row],[Debet]]</f>
        <v>0</v>
      </c>
      <c r="T334"/>
    </row>
    <row r="335" spans="1:20" x14ac:dyDescent="0.25">
      <c r="A335" s="11"/>
      <c r="B335" s="1"/>
      <c r="C335" s="13"/>
      <c r="D335" s="23"/>
      <c r="E335" s="23"/>
      <c r="F335" s="14" t="str">
        <f>LEFT(Table36[[#This Row],[Account Description ]],5)</f>
        <v/>
      </c>
      <c r="G335" s="1"/>
      <c r="H335" s="1"/>
      <c r="I335" s="20"/>
      <c r="J335" s="1"/>
      <c r="K335" s="16"/>
      <c r="L335" s="16"/>
      <c r="M335" s="17">
        <f>Table36[[#This Row],[Debet]]</f>
        <v>0</v>
      </c>
      <c r="T335"/>
    </row>
    <row r="336" spans="1:20" x14ac:dyDescent="0.25">
      <c r="A336" s="11"/>
      <c r="B336" s="1"/>
      <c r="C336" s="13"/>
      <c r="D336" s="23"/>
      <c r="E336" s="23"/>
      <c r="F336" s="14" t="str">
        <f>LEFT(Table36[[#This Row],[Account Description ]],5)</f>
        <v/>
      </c>
      <c r="G336" s="1"/>
      <c r="H336" s="1"/>
      <c r="I336" s="20"/>
      <c r="J336" s="1"/>
      <c r="K336" s="16"/>
      <c r="L336" s="16"/>
      <c r="M336" s="17">
        <f>Table36[[#This Row],[Debet]]</f>
        <v>0</v>
      </c>
      <c r="T336"/>
    </row>
    <row r="337" spans="1:20" x14ac:dyDescent="0.25">
      <c r="A337" s="11"/>
      <c r="B337" s="1"/>
      <c r="C337" s="13"/>
      <c r="D337" s="23"/>
      <c r="E337" s="23"/>
      <c r="F337" s="14" t="str">
        <f>LEFT(Table36[[#This Row],[Account Description ]],5)</f>
        <v/>
      </c>
      <c r="G337" s="1"/>
      <c r="H337" s="1"/>
      <c r="I337" s="20"/>
      <c r="J337" s="1"/>
      <c r="K337" s="16"/>
      <c r="L337" s="16"/>
      <c r="M337" s="17">
        <f>Table36[[#This Row],[Debet]]</f>
        <v>0</v>
      </c>
      <c r="T337"/>
    </row>
    <row r="338" spans="1:20" x14ac:dyDescent="0.25">
      <c r="A338" s="11"/>
      <c r="B338" s="1"/>
      <c r="C338" s="13"/>
      <c r="D338" s="23"/>
      <c r="E338" s="23"/>
      <c r="F338" s="14" t="str">
        <f>LEFT(Table36[[#This Row],[Account Description ]],5)</f>
        <v/>
      </c>
      <c r="G338" s="1"/>
      <c r="H338" s="1"/>
      <c r="I338" s="20"/>
      <c r="J338" s="1"/>
      <c r="K338" s="16"/>
      <c r="L338" s="16"/>
      <c r="M338" s="17">
        <f>Table36[[#This Row],[Debet]]</f>
        <v>0</v>
      </c>
      <c r="T338"/>
    </row>
    <row r="339" spans="1:20" x14ac:dyDescent="0.25">
      <c r="A339" s="11"/>
      <c r="B339" s="1"/>
      <c r="C339" s="13"/>
      <c r="D339" s="23"/>
      <c r="E339" s="23"/>
      <c r="F339" s="14" t="str">
        <f>LEFT(Table36[[#This Row],[Account Description ]],5)</f>
        <v/>
      </c>
      <c r="G339" s="1"/>
      <c r="H339" s="1"/>
      <c r="I339" s="20"/>
      <c r="J339" s="1"/>
      <c r="K339" s="16"/>
      <c r="L339" s="16"/>
      <c r="M339" s="17">
        <f>Table36[[#This Row],[Debet]]</f>
        <v>0</v>
      </c>
      <c r="T339"/>
    </row>
    <row r="340" spans="1:20" x14ac:dyDescent="0.25">
      <c r="A340" s="11"/>
      <c r="B340" s="1"/>
      <c r="C340" s="13"/>
      <c r="D340" s="23"/>
      <c r="E340" s="23"/>
      <c r="F340" s="14" t="str">
        <f>LEFT(Table36[[#This Row],[Account Description ]],5)</f>
        <v/>
      </c>
      <c r="G340" s="1"/>
      <c r="H340" s="1"/>
      <c r="I340" s="20"/>
      <c r="J340" s="1"/>
      <c r="K340" s="16"/>
      <c r="L340" s="16"/>
      <c r="M340" s="17">
        <f>Table36[[#This Row],[Debet]]</f>
        <v>0</v>
      </c>
      <c r="T340"/>
    </row>
    <row r="341" spans="1:20" x14ac:dyDescent="0.25">
      <c r="A341" s="11"/>
      <c r="B341" s="1"/>
      <c r="C341" s="13"/>
      <c r="D341" s="23"/>
      <c r="E341" s="23"/>
      <c r="F341" s="14" t="str">
        <f>LEFT(Table36[[#This Row],[Account Description ]],5)</f>
        <v/>
      </c>
      <c r="G341" s="1"/>
      <c r="H341" s="1"/>
      <c r="I341" s="20"/>
      <c r="J341" s="1"/>
      <c r="K341" s="16"/>
      <c r="L341" s="16"/>
      <c r="M341" s="17">
        <f>Table36[[#This Row],[Debet]]</f>
        <v>0</v>
      </c>
      <c r="T341"/>
    </row>
    <row r="342" spans="1:20" x14ac:dyDescent="0.25">
      <c r="A342" s="11"/>
      <c r="B342" s="1"/>
      <c r="C342" s="13"/>
      <c r="D342" s="23"/>
      <c r="E342" s="23"/>
      <c r="F342" s="14" t="str">
        <f>LEFT(Table36[[#This Row],[Account Description ]],5)</f>
        <v/>
      </c>
      <c r="G342" s="1"/>
      <c r="H342" s="1"/>
      <c r="I342" s="20"/>
      <c r="J342" s="1"/>
      <c r="K342" s="16"/>
      <c r="L342" s="16"/>
      <c r="M342" s="17">
        <f>Table36[[#This Row],[Debet]]</f>
        <v>0</v>
      </c>
      <c r="T342"/>
    </row>
    <row r="343" spans="1:20" x14ac:dyDescent="0.25">
      <c r="A343" s="11"/>
      <c r="B343" s="1"/>
      <c r="C343" s="13"/>
      <c r="D343" s="23"/>
      <c r="E343" s="23"/>
      <c r="F343" s="14" t="str">
        <f>LEFT(Table36[[#This Row],[Account Description ]],5)</f>
        <v/>
      </c>
      <c r="G343" s="1"/>
      <c r="H343" s="1"/>
      <c r="I343" s="20"/>
      <c r="J343" s="1"/>
      <c r="K343" s="16"/>
      <c r="L343" s="16"/>
      <c r="M343" s="17">
        <f>Table36[[#This Row],[Debet]]</f>
        <v>0</v>
      </c>
      <c r="T343"/>
    </row>
    <row r="344" spans="1:20" x14ac:dyDescent="0.25">
      <c r="A344" s="11"/>
      <c r="B344" s="1"/>
      <c r="C344" s="13"/>
      <c r="D344" s="23"/>
      <c r="E344" s="23"/>
      <c r="F344" s="14" t="str">
        <f>LEFT(Table36[[#This Row],[Account Description ]],5)</f>
        <v/>
      </c>
      <c r="G344" s="1"/>
      <c r="H344" s="1"/>
      <c r="I344" s="20"/>
      <c r="J344" s="1"/>
      <c r="K344" s="16"/>
      <c r="L344" s="16"/>
      <c r="M344" s="17">
        <f>Table36[[#This Row],[Debet]]</f>
        <v>0</v>
      </c>
      <c r="T344"/>
    </row>
    <row r="345" spans="1:20" x14ac:dyDescent="0.25">
      <c r="A345" s="11"/>
      <c r="B345" s="1"/>
      <c r="C345" s="13"/>
      <c r="D345" s="23"/>
      <c r="E345" s="23"/>
      <c r="F345" s="14" t="str">
        <f>LEFT(Table36[[#This Row],[Account Description ]],5)</f>
        <v/>
      </c>
      <c r="G345" s="1"/>
      <c r="H345" s="1"/>
      <c r="I345" s="20"/>
      <c r="J345" s="1"/>
      <c r="K345" s="16"/>
      <c r="L345" s="16"/>
      <c r="M345" s="17">
        <f>Table36[[#This Row],[Debet]]</f>
        <v>0</v>
      </c>
      <c r="T345"/>
    </row>
    <row r="346" spans="1:20" x14ac:dyDescent="0.25">
      <c r="A346" s="11"/>
      <c r="B346" s="1"/>
      <c r="C346" s="13"/>
      <c r="D346" s="23"/>
      <c r="E346" s="23"/>
      <c r="F346" s="14" t="str">
        <f>LEFT(Table36[[#This Row],[Account Description ]],5)</f>
        <v/>
      </c>
      <c r="G346" s="1"/>
      <c r="H346" s="1"/>
      <c r="I346" s="20"/>
      <c r="J346" s="1"/>
      <c r="K346" s="16"/>
      <c r="L346" s="16"/>
      <c r="M346" s="17">
        <f>Table36[[#This Row],[Debet]]</f>
        <v>0</v>
      </c>
      <c r="T346"/>
    </row>
    <row r="347" spans="1:20" x14ac:dyDescent="0.25">
      <c r="A347" s="11"/>
      <c r="B347" s="1"/>
      <c r="C347" s="13"/>
      <c r="D347" s="23"/>
      <c r="E347" s="23"/>
      <c r="F347" s="14" t="str">
        <f>LEFT(Table36[[#This Row],[Account Description ]],5)</f>
        <v/>
      </c>
      <c r="G347" s="1"/>
      <c r="H347" s="1"/>
      <c r="I347" s="20"/>
      <c r="J347" s="1"/>
      <c r="K347" s="16"/>
      <c r="L347" s="16"/>
      <c r="M347" s="17">
        <f>Table36[[#This Row],[Debet]]</f>
        <v>0</v>
      </c>
      <c r="T347"/>
    </row>
    <row r="348" spans="1:20" x14ac:dyDescent="0.25">
      <c r="A348" s="11"/>
      <c r="B348" s="1"/>
      <c r="C348" s="13"/>
      <c r="D348" s="23"/>
      <c r="E348" s="23"/>
      <c r="F348" s="14" t="str">
        <f>LEFT(Table36[[#This Row],[Account Description ]],5)</f>
        <v/>
      </c>
      <c r="G348" s="1"/>
      <c r="H348" s="1"/>
      <c r="I348" s="20"/>
      <c r="J348" s="1"/>
      <c r="K348" s="16"/>
      <c r="L348" s="16"/>
      <c r="M348" s="17">
        <f>Table36[[#This Row],[Debet]]</f>
        <v>0</v>
      </c>
      <c r="T348"/>
    </row>
    <row r="349" spans="1:20" x14ac:dyDescent="0.25">
      <c r="A349" s="11"/>
      <c r="B349" s="1"/>
      <c r="C349" s="13"/>
      <c r="D349" s="23"/>
      <c r="E349" s="23"/>
      <c r="F349" s="14" t="str">
        <f>LEFT(Table36[[#This Row],[Account Description ]],5)</f>
        <v/>
      </c>
      <c r="G349" s="1"/>
      <c r="H349" s="1"/>
      <c r="I349" s="20"/>
      <c r="J349" s="1"/>
      <c r="K349" s="16"/>
      <c r="L349" s="16"/>
      <c r="M349" s="17">
        <f>Table36[[#This Row],[Debet]]</f>
        <v>0</v>
      </c>
      <c r="T349"/>
    </row>
    <row r="350" spans="1:20" x14ac:dyDescent="0.25">
      <c r="A350" s="11"/>
      <c r="B350" s="1"/>
      <c r="C350" s="13"/>
      <c r="D350" s="23"/>
      <c r="E350" s="23"/>
      <c r="F350" s="14" t="str">
        <f>LEFT(Table36[[#This Row],[Account Description ]],5)</f>
        <v/>
      </c>
      <c r="G350" s="1"/>
      <c r="H350" s="1"/>
      <c r="I350" s="20"/>
      <c r="J350" s="1"/>
      <c r="K350" s="16"/>
      <c r="L350" s="16"/>
      <c r="M350" s="17">
        <f>Table36[[#This Row],[Debet]]</f>
        <v>0</v>
      </c>
      <c r="T350"/>
    </row>
    <row r="351" spans="1:20" x14ac:dyDescent="0.25">
      <c r="A351" s="11"/>
      <c r="B351" s="1"/>
      <c r="C351" s="13"/>
      <c r="D351" s="23"/>
      <c r="E351" s="23"/>
      <c r="F351" s="14" t="str">
        <f>LEFT(Table36[[#This Row],[Account Description ]],5)</f>
        <v/>
      </c>
      <c r="G351" s="1"/>
      <c r="H351" s="1"/>
      <c r="I351" s="20"/>
      <c r="J351" s="1"/>
      <c r="K351" s="16"/>
      <c r="L351" s="16"/>
      <c r="M351" s="17">
        <f>Table36[[#This Row],[Debet]]</f>
        <v>0</v>
      </c>
      <c r="T351"/>
    </row>
    <row r="352" spans="1:20" x14ac:dyDescent="0.25">
      <c r="A352" s="11"/>
      <c r="B352" s="1"/>
      <c r="C352" s="13"/>
      <c r="D352" s="23"/>
      <c r="E352" s="23"/>
      <c r="F352" s="14" t="str">
        <f>LEFT(Table36[[#This Row],[Account Description ]],5)</f>
        <v/>
      </c>
      <c r="G352" s="1"/>
      <c r="H352" s="1"/>
      <c r="I352" s="20"/>
      <c r="J352" s="1"/>
      <c r="K352" s="16"/>
      <c r="L352" s="16"/>
      <c r="M352" s="17">
        <f>Table36[[#This Row],[Debet]]</f>
        <v>0</v>
      </c>
      <c r="T352"/>
    </row>
    <row r="353" spans="1:20" x14ac:dyDescent="0.25">
      <c r="A353" s="11"/>
      <c r="B353" s="1"/>
      <c r="C353" s="13"/>
      <c r="D353" s="23"/>
      <c r="E353" s="23"/>
      <c r="F353" s="14" t="str">
        <f>LEFT(Table36[[#This Row],[Account Description ]],5)</f>
        <v/>
      </c>
      <c r="G353" s="1"/>
      <c r="H353" s="1"/>
      <c r="I353" s="20"/>
      <c r="J353" s="1"/>
      <c r="K353" s="16"/>
      <c r="L353" s="16"/>
      <c r="M353" s="17">
        <f>Table36[[#This Row],[Debet]]</f>
        <v>0</v>
      </c>
      <c r="T353"/>
    </row>
    <row r="354" spans="1:20" x14ac:dyDescent="0.25">
      <c r="A354" s="11"/>
      <c r="B354" s="1"/>
      <c r="C354" s="13"/>
      <c r="D354" s="23"/>
      <c r="E354" s="23"/>
      <c r="F354" s="14" t="str">
        <f>LEFT(Table36[[#This Row],[Account Description ]],5)</f>
        <v/>
      </c>
      <c r="G354" s="1"/>
      <c r="H354" s="1"/>
      <c r="I354" s="20"/>
      <c r="J354" s="1"/>
      <c r="K354" s="16"/>
      <c r="L354" s="16"/>
      <c r="M354" s="17">
        <f>Table36[[#This Row],[Debet]]</f>
        <v>0</v>
      </c>
      <c r="T354"/>
    </row>
    <row r="355" spans="1:20" x14ac:dyDescent="0.25">
      <c r="A355" s="11"/>
      <c r="B355" s="1"/>
      <c r="C355" s="13"/>
      <c r="D355" s="23"/>
      <c r="E355" s="23"/>
      <c r="F355" s="14" t="str">
        <f>LEFT(Table36[[#This Row],[Account Description ]],5)</f>
        <v/>
      </c>
      <c r="G355" s="1"/>
      <c r="H355" s="1"/>
      <c r="I355" s="20"/>
      <c r="J355" s="1"/>
      <c r="K355" s="16"/>
      <c r="L355" s="16"/>
      <c r="M355" s="17">
        <f>Table36[[#This Row],[Debet]]</f>
        <v>0</v>
      </c>
      <c r="O355" s="3" t="s">
        <v>442</v>
      </c>
      <c r="P355" s="3" t="s">
        <v>443</v>
      </c>
      <c r="Q355" s="3">
        <f>860000+460000+300000</f>
        <v>1620000</v>
      </c>
      <c r="R355" s="3" t="s">
        <v>444</v>
      </c>
      <c r="T355"/>
    </row>
    <row r="356" spans="1:20" x14ac:dyDescent="0.25">
      <c r="A356" s="11"/>
      <c r="B356" s="1"/>
      <c r="C356" s="13"/>
      <c r="D356" s="23"/>
      <c r="E356" s="23"/>
      <c r="F356" s="14" t="str">
        <f>LEFT(Table36[[#This Row],[Account Description ]],5)</f>
        <v/>
      </c>
      <c r="G356" s="1"/>
      <c r="H356" s="1"/>
      <c r="I356" s="20"/>
      <c r="J356" s="1"/>
      <c r="K356" s="16"/>
      <c r="L356" s="16"/>
      <c r="M356" s="17">
        <f>Table36[[#This Row],[Debet]]</f>
        <v>0</v>
      </c>
      <c r="T356"/>
    </row>
    <row r="357" spans="1:20" x14ac:dyDescent="0.25">
      <c r="A357" s="11"/>
      <c r="B357" s="1"/>
      <c r="C357" s="13"/>
      <c r="D357" s="23"/>
      <c r="E357" s="23"/>
      <c r="F357" s="14" t="str">
        <f>LEFT(Table36[[#This Row],[Account Description ]],5)</f>
        <v/>
      </c>
      <c r="G357" s="1"/>
      <c r="H357" s="1"/>
      <c r="I357" s="20"/>
      <c r="J357" s="1"/>
      <c r="K357" s="16"/>
      <c r="L357" s="16"/>
      <c r="M357" s="17">
        <f>Table36[[#This Row],[Debet]]</f>
        <v>0</v>
      </c>
      <c r="O357" s="3" t="s">
        <v>445</v>
      </c>
      <c r="P357" s="3" t="s">
        <v>444</v>
      </c>
      <c r="T357"/>
    </row>
    <row r="358" spans="1:20" x14ac:dyDescent="0.25">
      <c r="A358" s="11"/>
      <c r="B358" s="1"/>
      <c r="C358" s="13"/>
      <c r="D358" s="23"/>
      <c r="E358" s="23"/>
      <c r="F358" s="14" t="str">
        <f>LEFT(Table36[[#This Row],[Account Description ]],5)</f>
        <v/>
      </c>
      <c r="G358" s="1"/>
      <c r="H358" s="1"/>
      <c r="I358" s="20"/>
      <c r="J358" s="1"/>
      <c r="K358" s="16"/>
      <c r="L358" s="16"/>
      <c r="M358" s="17">
        <f>Table36[[#This Row],[Debet]]</f>
        <v>0</v>
      </c>
      <c r="T358"/>
    </row>
    <row r="359" spans="1:20" x14ac:dyDescent="0.25">
      <c r="A359" s="11"/>
      <c r="B359" s="1"/>
      <c r="C359" s="13"/>
      <c r="D359" s="23"/>
      <c r="E359" s="23"/>
      <c r="F359" s="14" t="str">
        <f>LEFT(Table36[[#This Row],[Account Description ]],5)</f>
        <v/>
      </c>
      <c r="G359" s="1"/>
      <c r="H359" s="1"/>
      <c r="I359" s="20"/>
      <c r="J359" s="1"/>
      <c r="K359" s="16"/>
      <c r="L359" s="16"/>
      <c r="M359" s="17">
        <f>Table36[[#This Row],[Debet]]</f>
        <v>0</v>
      </c>
      <c r="T359"/>
    </row>
    <row r="360" spans="1:20" x14ac:dyDescent="0.25">
      <c r="A360" s="11"/>
      <c r="B360" s="1"/>
      <c r="C360" s="13"/>
      <c r="D360" s="23"/>
      <c r="E360" s="23"/>
      <c r="F360" s="14" t="str">
        <f>LEFT(Table36[[#This Row],[Account Description ]],5)</f>
        <v/>
      </c>
      <c r="G360" s="1"/>
      <c r="H360" s="1"/>
      <c r="I360" s="20"/>
      <c r="J360" s="1"/>
      <c r="K360" s="16"/>
      <c r="L360" s="16"/>
      <c r="M360" s="17">
        <f>Table36[[#This Row],[Debet]]</f>
        <v>0</v>
      </c>
      <c r="T360"/>
    </row>
    <row r="361" spans="1:20" x14ac:dyDescent="0.25">
      <c r="A361" s="11"/>
      <c r="B361" s="1"/>
      <c r="C361" s="13"/>
      <c r="D361" s="23"/>
      <c r="E361" s="23"/>
      <c r="F361" s="14" t="str">
        <f>LEFT(Table36[[#This Row],[Account Description ]],5)</f>
        <v/>
      </c>
      <c r="G361" s="1"/>
      <c r="H361" s="1"/>
      <c r="I361" s="20"/>
      <c r="J361" s="1"/>
      <c r="K361" s="16"/>
      <c r="L361" s="16"/>
      <c r="M361" s="17">
        <f>Table36[[#This Row],[Debet]]</f>
        <v>0</v>
      </c>
      <c r="T361"/>
    </row>
    <row r="362" spans="1:20" x14ac:dyDescent="0.25">
      <c r="A362" s="11"/>
      <c r="B362" s="1"/>
      <c r="C362" s="13"/>
      <c r="D362" s="23"/>
      <c r="E362" s="23"/>
      <c r="F362" s="14" t="str">
        <f>LEFT(Table36[[#This Row],[Account Description ]],5)</f>
        <v/>
      </c>
      <c r="G362" s="1"/>
      <c r="H362" s="1"/>
      <c r="I362" s="20"/>
      <c r="J362" s="1"/>
      <c r="K362" s="16"/>
      <c r="L362" s="16"/>
      <c r="M362" s="17">
        <f>Table36[[#This Row],[Debet]]</f>
        <v>0</v>
      </c>
      <c r="T362"/>
    </row>
    <row r="363" spans="1:20" x14ac:dyDescent="0.25">
      <c r="A363" s="11"/>
      <c r="B363" s="1"/>
      <c r="C363" s="13"/>
      <c r="D363" s="23"/>
      <c r="E363" s="23"/>
      <c r="F363" s="14" t="str">
        <f>LEFT(Table36[[#This Row],[Account Description ]],5)</f>
        <v/>
      </c>
      <c r="G363" s="1"/>
      <c r="H363" s="1"/>
      <c r="I363" s="20"/>
      <c r="J363" s="1"/>
      <c r="K363" s="16"/>
      <c r="L363" s="16"/>
      <c r="M363" s="17">
        <f>Table36[[#This Row],[Debet]]</f>
        <v>0</v>
      </c>
      <c r="T363"/>
    </row>
    <row r="364" spans="1:20" x14ac:dyDescent="0.25">
      <c r="A364" s="11"/>
      <c r="B364" s="1"/>
      <c r="C364" s="13"/>
      <c r="D364" s="23"/>
      <c r="E364" s="23"/>
      <c r="F364" s="14" t="str">
        <f>LEFT(Table36[[#This Row],[Account Description ]],5)</f>
        <v/>
      </c>
      <c r="G364" s="1"/>
      <c r="H364" s="1"/>
      <c r="I364" s="20"/>
      <c r="J364" s="1"/>
      <c r="K364" s="16"/>
      <c r="L364" s="16"/>
      <c r="M364" s="17">
        <f>Table36[[#This Row],[Debet]]</f>
        <v>0</v>
      </c>
      <c r="T364"/>
    </row>
    <row r="365" spans="1:20" x14ac:dyDescent="0.25">
      <c r="A365" s="11"/>
      <c r="B365" s="1"/>
      <c r="C365" s="13"/>
      <c r="D365" s="23"/>
      <c r="E365" s="23"/>
      <c r="F365" s="14" t="str">
        <f>LEFT(Table36[[#This Row],[Account Description ]],5)</f>
        <v/>
      </c>
      <c r="G365" s="1"/>
      <c r="H365" s="1"/>
      <c r="I365" s="20"/>
      <c r="J365" s="1"/>
      <c r="K365" s="16"/>
      <c r="L365" s="16"/>
      <c r="M365" s="17">
        <f>Table36[[#This Row],[Debet]]</f>
        <v>0</v>
      </c>
      <c r="T365"/>
    </row>
    <row r="366" spans="1:20" x14ac:dyDescent="0.25">
      <c r="A366" s="11"/>
      <c r="B366" s="1"/>
      <c r="C366" s="13"/>
      <c r="D366" s="23"/>
      <c r="E366" s="23"/>
      <c r="F366" s="14" t="str">
        <f>LEFT(Table36[[#This Row],[Account Description ]],5)</f>
        <v/>
      </c>
      <c r="G366" s="1"/>
      <c r="H366" s="1"/>
      <c r="I366" s="20"/>
      <c r="J366" s="1"/>
      <c r="K366" s="16"/>
      <c r="L366" s="16"/>
      <c r="M366" s="17">
        <f>Table36[[#This Row],[Debet]]</f>
        <v>0</v>
      </c>
      <c r="T366"/>
    </row>
    <row r="367" spans="1:20" x14ac:dyDescent="0.25">
      <c r="A367" s="11"/>
      <c r="B367" s="1"/>
      <c r="C367" s="13"/>
      <c r="D367" s="23"/>
      <c r="E367" s="23"/>
      <c r="F367" s="14" t="str">
        <f>LEFT(Table36[[#This Row],[Account Description ]],5)</f>
        <v/>
      </c>
      <c r="G367" s="1"/>
      <c r="H367" s="1"/>
      <c r="I367" s="20"/>
      <c r="J367" s="1"/>
      <c r="K367" s="16"/>
      <c r="L367" s="16"/>
      <c r="M367" s="17">
        <f>Table36[[#This Row],[Debet]]</f>
        <v>0</v>
      </c>
      <c r="T367"/>
    </row>
    <row r="368" spans="1:20" x14ac:dyDescent="0.25">
      <c r="A368" s="11"/>
      <c r="B368" s="1"/>
      <c r="C368" s="13"/>
      <c r="D368" s="23"/>
      <c r="E368" s="23"/>
      <c r="F368" s="14" t="str">
        <f>LEFT(Table36[[#This Row],[Account Description ]],5)</f>
        <v/>
      </c>
      <c r="G368" s="1"/>
      <c r="H368" s="1"/>
      <c r="I368" s="20"/>
      <c r="J368" s="1"/>
      <c r="K368" s="16"/>
      <c r="L368" s="16"/>
      <c r="M368" s="17">
        <f>Table36[[#This Row],[Debet]]</f>
        <v>0</v>
      </c>
      <c r="T368"/>
    </row>
    <row r="369" spans="1:20" x14ac:dyDescent="0.25">
      <c r="A369" s="11"/>
      <c r="B369" s="1"/>
      <c r="C369" s="13"/>
      <c r="D369" s="23"/>
      <c r="E369" s="23"/>
      <c r="F369" s="14" t="str">
        <f>LEFT(Table36[[#This Row],[Account Description ]],5)</f>
        <v/>
      </c>
      <c r="G369" s="1"/>
      <c r="H369" s="1"/>
      <c r="I369" s="20"/>
      <c r="J369" s="1"/>
      <c r="K369" s="16"/>
      <c r="L369" s="16"/>
      <c r="M369" s="17">
        <f>Table36[[#This Row],[Debet]]</f>
        <v>0</v>
      </c>
      <c r="T369"/>
    </row>
    <row r="370" spans="1:20" x14ac:dyDescent="0.25">
      <c r="A370" s="11"/>
      <c r="B370" s="1"/>
      <c r="C370" s="13"/>
      <c r="D370" s="23"/>
      <c r="E370" s="23"/>
      <c r="F370" s="14" t="str">
        <f>LEFT(Table36[[#This Row],[Account Description ]],5)</f>
        <v/>
      </c>
      <c r="G370" s="1"/>
      <c r="H370" s="1"/>
      <c r="I370" s="20"/>
      <c r="J370" s="1"/>
      <c r="K370" s="16"/>
      <c r="L370" s="16"/>
      <c r="M370" s="17">
        <f>Table36[[#This Row],[Debet]]</f>
        <v>0</v>
      </c>
      <c r="T370"/>
    </row>
    <row r="371" spans="1:20" x14ac:dyDescent="0.25">
      <c r="A371" s="11"/>
      <c r="B371" s="1"/>
      <c r="C371" s="13"/>
      <c r="D371" s="23"/>
      <c r="E371" s="23"/>
      <c r="F371" s="14" t="str">
        <f>LEFT(Table36[[#This Row],[Account Description ]],5)</f>
        <v/>
      </c>
      <c r="G371" s="1"/>
      <c r="H371" s="1"/>
      <c r="I371" s="20"/>
      <c r="J371" s="1"/>
      <c r="K371" s="16"/>
      <c r="L371" s="16"/>
      <c r="M371" s="17">
        <f>Table36[[#This Row],[Debet]]</f>
        <v>0</v>
      </c>
      <c r="T371"/>
    </row>
    <row r="372" spans="1:20" x14ac:dyDescent="0.25">
      <c r="A372" s="11"/>
      <c r="B372" s="1"/>
      <c r="C372" s="13"/>
      <c r="D372" s="23"/>
      <c r="E372" s="23"/>
      <c r="F372" s="14" t="str">
        <f>LEFT(Table36[[#This Row],[Account Description ]],5)</f>
        <v/>
      </c>
      <c r="G372" s="1"/>
      <c r="H372" s="1"/>
      <c r="I372" s="20"/>
      <c r="J372" s="1"/>
      <c r="K372" s="16"/>
      <c r="L372" s="16"/>
      <c r="M372" s="17">
        <f>Table36[[#This Row],[Debet]]</f>
        <v>0</v>
      </c>
      <c r="T372"/>
    </row>
    <row r="373" spans="1:20" x14ac:dyDescent="0.25">
      <c r="A373" s="11"/>
      <c r="B373" s="1"/>
      <c r="C373" s="13"/>
      <c r="D373" s="23"/>
      <c r="E373" s="23"/>
      <c r="F373" s="14" t="str">
        <f>LEFT(Table36[[#This Row],[Account Description ]],5)</f>
        <v/>
      </c>
      <c r="G373" s="1"/>
      <c r="H373" s="1"/>
      <c r="I373" s="20"/>
      <c r="J373" s="1"/>
      <c r="K373" s="16"/>
      <c r="L373" s="16"/>
      <c r="M373" s="17">
        <f>Table36[[#This Row],[Debet]]</f>
        <v>0</v>
      </c>
      <c r="T373"/>
    </row>
    <row r="374" spans="1:20" x14ac:dyDescent="0.25">
      <c r="A374" s="11"/>
      <c r="B374" s="1"/>
      <c r="C374" s="13"/>
      <c r="D374" s="23"/>
      <c r="E374" s="23"/>
      <c r="F374" s="14" t="str">
        <f>LEFT(Table36[[#This Row],[Account Description ]],5)</f>
        <v/>
      </c>
      <c r="G374" s="1"/>
      <c r="H374" s="1"/>
      <c r="I374" s="20"/>
      <c r="J374" s="1"/>
      <c r="K374" s="16"/>
      <c r="L374" s="16"/>
      <c r="M374" s="17">
        <f>Table36[[#This Row],[Debet]]</f>
        <v>0</v>
      </c>
      <c r="T374"/>
    </row>
    <row r="375" spans="1:20" x14ac:dyDescent="0.25">
      <c r="A375" s="11"/>
      <c r="B375" s="1"/>
      <c r="C375" s="13"/>
      <c r="D375" s="23"/>
      <c r="E375" s="23"/>
      <c r="F375" s="14" t="str">
        <f>LEFT(Table36[[#This Row],[Account Description ]],5)</f>
        <v/>
      </c>
      <c r="G375" s="1"/>
      <c r="H375" s="1"/>
      <c r="I375" s="20"/>
      <c r="J375" s="1"/>
      <c r="K375" s="16"/>
      <c r="L375" s="16"/>
      <c r="M375" s="17">
        <f>Table36[[#This Row],[Debet]]</f>
        <v>0</v>
      </c>
      <c r="T375"/>
    </row>
    <row r="376" spans="1:20" x14ac:dyDescent="0.25">
      <c r="A376" s="11"/>
      <c r="B376" s="1"/>
      <c r="C376" s="13"/>
      <c r="D376" s="23"/>
      <c r="E376" s="23"/>
      <c r="F376" s="14" t="str">
        <f>LEFT(Table36[[#This Row],[Account Description ]],5)</f>
        <v/>
      </c>
      <c r="G376" s="1"/>
      <c r="H376" s="1"/>
      <c r="I376" s="20"/>
      <c r="J376" s="1"/>
      <c r="K376" s="16"/>
      <c r="L376" s="16"/>
      <c r="M376" s="17">
        <f>Table36[[#This Row],[Debet]]</f>
        <v>0</v>
      </c>
      <c r="T376"/>
    </row>
    <row r="377" spans="1:20" x14ac:dyDescent="0.25">
      <c r="A377" s="11"/>
      <c r="B377" s="1"/>
      <c r="C377" s="13"/>
      <c r="D377" s="23"/>
      <c r="E377" s="23"/>
      <c r="F377" s="14" t="str">
        <f>LEFT(Table36[[#This Row],[Account Description ]],5)</f>
        <v/>
      </c>
      <c r="G377" s="1"/>
      <c r="H377" s="1"/>
      <c r="I377" s="20"/>
      <c r="J377" s="1"/>
      <c r="K377" s="16"/>
      <c r="L377" s="16"/>
      <c r="M377" s="17">
        <f>Table36[[#This Row],[Debet]]</f>
        <v>0</v>
      </c>
      <c r="T377"/>
    </row>
    <row r="378" spans="1:20" x14ac:dyDescent="0.25">
      <c r="A378" s="11"/>
      <c r="B378" s="1"/>
      <c r="C378" s="13"/>
      <c r="D378" s="23"/>
      <c r="E378" s="23"/>
      <c r="F378" s="14" t="str">
        <f>LEFT(Table36[[#This Row],[Account Description ]],5)</f>
        <v/>
      </c>
      <c r="G378" s="1"/>
      <c r="H378" s="1"/>
      <c r="I378" s="20"/>
      <c r="J378" s="1"/>
      <c r="K378" s="16"/>
      <c r="L378" s="16"/>
      <c r="M378" s="17">
        <f>Table36[[#This Row],[Debet]]</f>
        <v>0</v>
      </c>
      <c r="T378"/>
    </row>
    <row r="379" spans="1:20" x14ac:dyDescent="0.25">
      <c r="A379" s="11"/>
      <c r="B379" s="1"/>
      <c r="C379" s="13"/>
      <c r="D379" s="23"/>
      <c r="E379" s="23"/>
      <c r="F379" s="14" t="str">
        <f>LEFT(Table36[[#This Row],[Account Description ]],5)</f>
        <v/>
      </c>
      <c r="G379" s="1"/>
      <c r="H379" s="1"/>
      <c r="I379" s="20"/>
      <c r="J379" s="1"/>
      <c r="K379" s="16"/>
      <c r="L379" s="16"/>
      <c r="M379" s="17">
        <f>Table36[[#This Row],[Debet]]</f>
        <v>0</v>
      </c>
      <c r="T379"/>
    </row>
    <row r="380" spans="1:20" x14ac:dyDescent="0.25">
      <c r="A380" s="11"/>
      <c r="B380" s="1"/>
      <c r="C380" s="13"/>
      <c r="D380" s="23"/>
      <c r="E380" s="23"/>
      <c r="F380" s="14" t="str">
        <f>LEFT(Table36[[#This Row],[Account Description ]],5)</f>
        <v/>
      </c>
      <c r="G380" s="1"/>
      <c r="H380" s="1"/>
      <c r="I380" s="20"/>
      <c r="J380" s="1"/>
      <c r="K380" s="16"/>
      <c r="L380" s="16"/>
      <c r="M380" s="17">
        <f>Table36[[#This Row],[Debet]]</f>
        <v>0</v>
      </c>
      <c r="T380"/>
    </row>
    <row r="381" spans="1:20" x14ac:dyDescent="0.25">
      <c r="A381" s="11"/>
      <c r="B381" s="1"/>
      <c r="C381" s="13"/>
      <c r="D381" s="23"/>
      <c r="E381" s="23"/>
      <c r="F381" s="14" t="str">
        <f>LEFT(Table36[[#This Row],[Account Description ]],5)</f>
        <v/>
      </c>
      <c r="G381" s="1"/>
      <c r="H381" s="1"/>
      <c r="I381" s="20"/>
      <c r="J381" s="1"/>
      <c r="K381" s="16"/>
      <c r="L381" s="16"/>
      <c r="M381" s="17">
        <f>Table36[[#This Row],[Debet]]</f>
        <v>0</v>
      </c>
      <c r="T381"/>
    </row>
    <row r="382" spans="1:20" x14ac:dyDescent="0.25">
      <c r="A382" s="11"/>
      <c r="B382" s="1"/>
      <c r="C382" s="13"/>
      <c r="D382" s="23"/>
      <c r="E382" s="23"/>
      <c r="F382" s="14" t="str">
        <f>LEFT(Table36[[#This Row],[Account Description ]],5)</f>
        <v/>
      </c>
      <c r="G382" s="1"/>
      <c r="H382" s="1"/>
      <c r="I382" s="20"/>
      <c r="J382" s="1"/>
      <c r="K382" s="16"/>
      <c r="L382" s="16"/>
      <c r="M382" s="17">
        <f>Table36[[#This Row],[Debet]]</f>
        <v>0</v>
      </c>
      <c r="T382"/>
    </row>
    <row r="383" spans="1:20" x14ac:dyDescent="0.25">
      <c r="A383" s="11"/>
      <c r="B383" s="1"/>
      <c r="C383" s="13"/>
      <c r="D383" s="23"/>
      <c r="E383" s="23"/>
      <c r="F383" s="14" t="str">
        <f>LEFT(Table36[[#This Row],[Account Description ]],5)</f>
        <v/>
      </c>
      <c r="G383" s="1"/>
      <c r="H383" s="1"/>
      <c r="I383" s="20"/>
      <c r="J383" s="1"/>
      <c r="K383" s="16"/>
      <c r="L383" s="16"/>
      <c r="M383" s="17">
        <f>Table36[[#This Row],[Debet]]</f>
        <v>0</v>
      </c>
      <c r="T383"/>
    </row>
    <row r="384" spans="1:20" x14ac:dyDescent="0.25">
      <c r="A384" s="11"/>
      <c r="B384" s="1"/>
      <c r="C384" s="13"/>
      <c r="D384" s="23"/>
      <c r="E384" s="23"/>
      <c r="F384" s="14" t="str">
        <f>LEFT(Table36[[#This Row],[Account Description ]],5)</f>
        <v/>
      </c>
      <c r="G384" s="1"/>
      <c r="H384" s="1"/>
      <c r="I384" s="20"/>
      <c r="J384" s="1"/>
      <c r="K384" s="16"/>
      <c r="L384" s="16"/>
      <c r="M384" s="17">
        <f>Table36[[#This Row],[Debet]]</f>
        <v>0</v>
      </c>
      <c r="T384"/>
    </row>
    <row r="385" spans="1:20" x14ac:dyDescent="0.25">
      <c r="A385" s="11"/>
      <c r="B385" s="1"/>
      <c r="C385" s="13"/>
      <c r="D385" s="23"/>
      <c r="E385" s="23"/>
      <c r="F385" s="14" t="str">
        <f>LEFT(Table36[[#This Row],[Account Description ]],5)</f>
        <v/>
      </c>
      <c r="G385" s="1"/>
      <c r="H385" s="1"/>
      <c r="I385" s="20"/>
      <c r="J385" s="1"/>
      <c r="K385" s="16"/>
      <c r="L385" s="16"/>
      <c r="M385" s="17">
        <f>Table36[[#This Row],[Debet]]</f>
        <v>0</v>
      </c>
      <c r="T385"/>
    </row>
    <row r="386" spans="1:20" x14ac:dyDescent="0.25">
      <c r="A386" s="11"/>
      <c r="B386" s="1"/>
      <c r="C386" s="13"/>
      <c r="D386" s="23"/>
      <c r="E386" s="23"/>
      <c r="F386" s="14" t="str">
        <f>LEFT(Table36[[#This Row],[Account Description ]],5)</f>
        <v/>
      </c>
      <c r="G386" s="1"/>
      <c r="H386" s="1"/>
      <c r="I386" s="20"/>
      <c r="J386" s="1"/>
      <c r="K386" s="16"/>
      <c r="L386" s="16"/>
      <c r="M386" s="17">
        <f>Table36[[#This Row],[Debet]]</f>
        <v>0</v>
      </c>
      <c r="T386"/>
    </row>
    <row r="387" spans="1:20" x14ac:dyDescent="0.25">
      <c r="A387" s="11"/>
      <c r="B387" s="1"/>
      <c r="C387" s="13"/>
      <c r="D387" s="23"/>
      <c r="E387" s="23"/>
      <c r="F387" s="14" t="str">
        <f>LEFT(Table36[[#This Row],[Account Description ]],5)</f>
        <v/>
      </c>
      <c r="G387" s="1"/>
      <c r="H387" s="1"/>
      <c r="I387" s="20"/>
      <c r="J387" s="1"/>
      <c r="K387" s="16"/>
      <c r="L387" s="16"/>
      <c r="M387" s="17">
        <f>Table36[[#This Row],[Debet]]</f>
        <v>0</v>
      </c>
      <c r="T387"/>
    </row>
    <row r="388" spans="1:20" x14ac:dyDescent="0.25">
      <c r="A388" s="11"/>
      <c r="B388" s="1"/>
      <c r="C388" s="13"/>
      <c r="D388" s="23"/>
      <c r="E388" s="23"/>
      <c r="F388" s="14" t="str">
        <f>LEFT(Table36[[#This Row],[Account Description ]],5)</f>
        <v/>
      </c>
      <c r="G388" s="1"/>
      <c r="H388" s="1"/>
      <c r="I388" s="20"/>
      <c r="J388" s="1"/>
      <c r="K388" s="16"/>
      <c r="L388" s="16"/>
      <c r="M388" s="17">
        <f>Table36[[#This Row],[Debet]]</f>
        <v>0</v>
      </c>
      <c r="T388"/>
    </row>
    <row r="389" spans="1:20" x14ac:dyDescent="0.25">
      <c r="A389" s="11"/>
      <c r="B389" s="1"/>
      <c r="C389" s="13"/>
      <c r="D389" s="23"/>
      <c r="E389" s="23"/>
      <c r="F389" s="14" t="str">
        <f>LEFT(Table36[[#This Row],[Account Description ]],5)</f>
        <v/>
      </c>
      <c r="G389" s="1"/>
      <c r="H389" s="1"/>
      <c r="I389" s="20"/>
      <c r="J389" s="1"/>
      <c r="K389" s="16"/>
      <c r="L389" s="16"/>
      <c r="M389" s="17">
        <f>Table36[[#This Row],[Debet]]</f>
        <v>0</v>
      </c>
      <c r="T389"/>
    </row>
    <row r="390" spans="1:20" x14ac:dyDescent="0.25">
      <c r="A390" s="11"/>
      <c r="B390" s="1"/>
      <c r="C390" s="13"/>
      <c r="D390" s="23"/>
      <c r="E390" s="23"/>
      <c r="F390" s="14" t="str">
        <f>LEFT(Table36[[#This Row],[Account Description ]],5)</f>
        <v/>
      </c>
      <c r="G390" s="1"/>
      <c r="H390" s="1"/>
      <c r="I390" s="20"/>
      <c r="J390" s="1"/>
      <c r="K390" s="16"/>
      <c r="L390" s="16"/>
      <c r="M390" s="17">
        <f>Table36[[#This Row],[Debet]]</f>
        <v>0</v>
      </c>
      <c r="T390"/>
    </row>
    <row r="391" spans="1:20" x14ac:dyDescent="0.25">
      <c r="A391" s="11"/>
      <c r="B391" s="1"/>
      <c r="C391" s="13"/>
      <c r="D391" s="23"/>
      <c r="E391" s="23"/>
      <c r="F391" s="14" t="str">
        <f>LEFT(Table36[[#This Row],[Account Description ]],5)</f>
        <v/>
      </c>
      <c r="G391" s="1"/>
      <c r="H391" s="1"/>
      <c r="I391" s="20"/>
      <c r="J391" s="1"/>
      <c r="K391" s="16"/>
      <c r="L391" s="16"/>
      <c r="M391" s="17">
        <f>Table36[[#This Row],[Debet]]</f>
        <v>0</v>
      </c>
      <c r="T391"/>
    </row>
    <row r="392" spans="1:20" x14ac:dyDescent="0.25">
      <c r="A392" s="11"/>
      <c r="B392" s="1"/>
      <c r="C392" s="13"/>
      <c r="D392" s="23"/>
      <c r="E392" s="23"/>
      <c r="F392" s="14" t="str">
        <f>LEFT(Table36[[#This Row],[Account Description ]],5)</f>
        <v/>
      </c>
      <c r="G392" s="1"/>
      <c r="H392" s="1"/>
      <c r="I392" s="20"/>
      <c r="J392" s="1"/>
      <c r="K392" s="16"/>
      <c r="L392" s="16"/>
      <c r="M392" s="17">
        <f>Table36[[#This Row],[Debet]]</f>
        <v>0</v>
      </c>
      <c r="T392"/>
    </row>
    <row r="393" spans="1:20" x14ac:dyDescent="0.25">
      <c r="A393" s="11"/>
      <c r="B393" s="1"/>
      <c r="C393" s="13"/>
      <c r="D393" s="23"/>
      <c r="E393" s="23"/>
      <c r="F393" s="14" t="str">
        <f>LEFT(Table36[[#This Row],[Account Description ]],5)</f>
        <v/>
      </c>
      <c r="G393" s="1"/>
      <c r="H393" s="1"/>
      <c r="I393" s="20"/>
      <c r="J393" s="1"/>
      <c r="K393" s="16"/>
      <c r="L393" s="16"/>
      <c r="M393" s="17">
        <f>Table36[[#This Row],[Debet]]</f>
        <v>0</v>
      </c>
      <c r="T393"/>
    </row>
    <row r="394" spans="1:20" x14ac:dyDescent="0.25">
      <c r="A394" s="11"/>
      <c r="B394" s="1"/>
      <c r="C394" s="13"/>
      <c r="D394" s="23"/>
      <c r="E394" s="23"/>
      <c r="F394" s="14" t="str">
        <f>LEFT(Table36[[#This Row],[Account Description ]],5)</f>
        <v/>
      </c>
      <c r="G394" s="1"/>
      <c r="H394" s="1"/>
      <c r="I394" s="20"/>
      <c r="J394" s="1"/>
      <c r="K394" s="16"/>
      <c r="L394" s="16"/>
      <c r="M394" s="17">
        <f>Table36[[#This Row],[Debet]]</f>
        <v>0</v>
      </c>
      <c r="T394"/>
    </row>
    <row r="395" spans="1:20" x14ac:dyDescent="0.25">
      <c r="A395" s="11"/>
      <c r="B395" s="1"/>
      <c r="C395" s="13"/>
      <c r="D395" s="23"/>
      <c r="E395" s="23"/>
      <c r="F395" s="14" t="str">
        <f>LEFT(Table36[[#This Row],[Account Description ]],5)</f>
        <v/>
      </c>
      <c r="G395" s="1"/>
      <c r="H395" s="1"/>
      <c r="I395" s="20"/>
      <c r="J395" s="1"/>
      <c r="K395" s="16"/>
      <c r="L395" s="16"/>
      <c r="M395" s="17">
        <f>Table36[[#This Row],[Debet]]</f>
        <v>0</v>
      </c>
      <c r="T395"/>
    </row>
    <row r="396" spans="1:20" x14ac:dyDescent="0.25">
      <c r="A396" s="11"/>
      <c r="B396" s="1"/>
      <c r="C396" s="13"/>
      <c r="D396" s="23"/>
      <c r="E396" s="23"/>
      <c r="F396" s="14" t="str">
        <f>LEFT(Table36[[#This Row],[Account Description ]],5)</f>
        <v/>
      </c>
      <c r="G396" s="1"/>
      <c r="H396" s="1"/>
      <c r="I396" s="20"/>
      <c r="J396" s="1"/>
      <c r="K396" s="16"/>
      <c r="L396" s="16"/>
      <c r="M396" s="17">
        <f>Table36[[#This Row],[Debet]]</f>
        <v>0</v>
      </c>
      <c r="T396"/>
    </row>
    <row r="397" spans="1:20" x14ac:dyDescent="0.25">
      <c r="A397" s="11"/>
      <c r="B397" s="1"/>
      <c r="C397" s="13"/>
      <c r="D397" s="23"/>
      <c r="E397" s="23"/>
      <c r="F397" s="14" t="str">
        <f>LEFT(Table36[[#This Row],[Account Description ]],5)</f>
        <v/>
      </c>
      <c r="G397" s="1"/>
      <c r="H397" s="1"/>
      <c r="I397" s="20"/>
      <c r="J397" s="1"/>
      <c r="K397" s="16"/>
      <c r="L397" s="16"/>
      <c r="M397" s="17">
        <f>Table36[[#This Row],[Debet]]</f>
        <v>0</v>
      </c>
      <c r="T397"/>
    </row>
    <row r="398" spans="1:20" x14ac:dyDescent="0.25">
      <c r="A398" s="11"/>
      <c r="B398" s="1"/>
      <c r="C398" s="13"/>
      <c r="D398" s="23"/>
      <c r="E398" s="23"/>
      <c r="F398" s="14" t="str">
        <f>LEFT(Table36[[#This Row],[Account Description ]],5)</f>
        <v/>
      </c>
      <c r="G398" s="1"/>
      <c r="H398" s="1"/>
      <c r="I398" s="20"/>
      <c r="J398" s="1"/>
      <c r="K398" s="16"/>
      <c r="L398" s="16"/>
      <c r="M398" s="17">
        <f>Table36[[#This Row],[Debet]]</f>
        <v>0</v>
      </c>
      <c r="T398"/>
    </row>
    <row r="399" spans="1:20" x14ac:dyDescent="0.25">
      <c r="A399" s="11"/>
      <c r="B399" s="1"/>
      <c r="C399" s="13"/>
      <c r="D399" s="23"/>
      <c r="E399" s="23"/>
      <c r="F399" s="14" t="str">
        <f>LEFT(Table36[[#This Row],[Account Description ]],5)</f>
        <v/>
      </c>
      <c r="G399" s="1"/>
      <c r="H399" s="1"/>
      <c r="I399" s="20"/>
      <c r="J399" s="1"/>
      <c r="K399" s="16"/>
      <c r="L399" s="16"/>
      <c r="M399" s="17">
        <f>Table36[[#This Row],[Debet]]</f>
        <v>0</v>
      </c>
      <c r="T399"/>
    </row>
    <row r="400" spans="1:20" x14ac:dyDescent="0.25">
      <c r="A400" s="11"/>
      <c r="B400" s="1"/>
      <c r="C400" s="13"/>
      <c r="D400" s="23"/>
      <c r="E400" s="23"/>
      <c r="F400" s="14" t="str">
        <f>LEFT(Table36[[#This Row],[Account Description ]],5)</f>
        <v/>
      </c>
      <c r="G400" s="1"/>
      <c r="H400" s="1"/>
      <c r="I400" s="20"/>
      <c r="J400" s="1"/>
      <c r="K400" s="16"/>
      <c r="L400" s="16"/>
      <c r="M400" s="17">
        <f>Table36[[#This Row],[Debet]]</f>
        <v>0</v>
      </c>
      <c r="T400"/>
    </row>
    <row r="401" spans="1:20" x14ac:dyDescent="0.25">
      <c r="A401" s="11"/>
      <c r="B401" s="1"/>
      <c r="C401" s="13"/>
      <c r="D401" s="23"/>
      <c r="E401" s="23"/>
      <c r="F401" s="14" t="str">
        <f>LEFT(Table36[[#This Row],[Account Description ]],5)</f>
        <v/>
      </c>
      <c r="G401" s="1"/>
      <c r="H401" s="1"/>
      <c r="I401" s="20"/>
      <c r="J401" s="1"/>
      <c r="K401" s="16"/>
      <c r="L401" s="16"/>
      <c r="M401" s="17">
        <f>Table36[[#This Row],[Debet]]</f>
        <v>0</v>
      </c>
      <c r="T401"/>
    </row>
    <row r="402" spans="1:20" x14ac:dyDescent="0.25">
      <c r="A402" s="11"/>
      <c r="B402" s="1"/>
      <c r="C402" s="13"/>
      <c r="D402" s="23"/>
      <c r="E402" s="23"/>
      <c r="F402" s="14" t="str">
        <f>LEFT(Table36[[#This Row],[Account Description ]],5)</f>
        <v/>
      </c>
      <c r="G402" s="1"/>
      <c r="H402" s="1"/>
      <c r="I402" s="20"/>
      <c r="J402" s="1"/>
      <c r="K402" s="16"/>
      <c r="L402" s="16"/>
      <c r="M402" s="17">
        <f>Table36[[#This Row],[Debet]]</f>
        <v>0</v>
      </c>
      <c r="T402"/>
    </row>
    <row r="403" spans="1:20" x14ac:dyDescent="0.25">
      <c r="A403" s="11"/>
      <c r="B403" s="1"/>
      <c r="C403" s="13"/>
      <c r="D403" s="23"/>
      <c r="E403" s="23"/>
      <c r="F403" s="14" t="str">
        <f>LEFT(Table36[[#This Row],[Account Description ]],5)</f>
        <v/>
      </c>
      <c r="G403" s="1"/>
      <c r="H403" s="1"/>
      <c r="I403" s="20"/>
      <c r="J403" s="1"/>
      <c r="K403" s="16"/>
      <c r="L403" s="16"/>
      <c r="M403" s="17">
        <f>Table36[[#This Row],[Debet]]</f>
        <v>0</v>
      </c>
      <c r="T403"/>
    </row>
    <row r="404" spans="1:20" x14ac:dyDescent="0.25">
      <c r="A404" s="11"/>
      <c r="B404" s="1"/>
      <c r="C404" s="13"/>
      <c r="D404" s="23"/>
      <c r="E404" s="23"/>
      <c r="F404" s="14" t="str">
        <f>LEFT(Table36[[#This Row],[Account Description ]],5)</f>
        <v/>
      </c>
      <c r="G404" s="1"/>
      <c r="H404" s="1"/>
      <c r="I404" s="20"/>
      <c r="J404" s="1"/>
      <c r="K404" s="16"/>
      <c r="L404" s="16"/>
      <c r="M404" s="17">
        <f>Table36[[#This Row],[Debet]]</f>
        <v>0</v>
      </c>
      <c r="T404"/>
    </row>
    <row r="405" spans="1:20" x14ac:dyDescent="0.25">
      <c r="A405" s="11"/>
      <c r="B405" s="1"/>
      <c r="C405" s="13"/>
      <c r="D405" s="23"/>
      <c r="E405" s="23"/>
      <c r="F405" s="14" t="str">
        <f>LEFT(Table36[[#This Row],[Account Description ]],5)</f>
        <v/>
      </c>
      <c r="G405" s="1"/>
      <c r="H405" s="1"/>
      <c r="I405" s="20"/>
      <c r="J405" s="1"/>
      <c r="K405" s="16"/>
      <c r="L405" s="16"/>
      <c r="M405" s="17">
        <f>Table36[[#This Row],[Debet]]</f>
        <v>0</v>
      </c>
      <c r="T405"/>
    </row>
    <row r="406" spans="1:20" x14ac:dyDescent="0.25">
      <c r="A406" s="11"/>
      <c r="B406" s="1"/>
      <c r="C406" s="13"/>
      <c r="D406" s="23"/>
      <c r="E406" s="23"/>
      <c r="F406" s="14" t="str">
        <f>LEFT(Table36[[#This Row],[Account Description ]],5)</f>
        <v/>
      </c>
      <c r="G406" s="1"/>
      <c r="H406" s="1"/>
      <c r="I406" s="20"/>
      <c r="J406" s="1"/>
      <c r="K406" s="16"/>
      <c r="L406" s="16"/>
      <c r="M406" s="17">
        <f>Table36[[#This Row],[Debet]]</f>
        <v>0</v>
      </c>
      <c r="T406"/>
    </row>
    <row r="407" spans="1:20" x14ac:dyDescent="0.25">
      <c r="A407" s="11"/>
      <c r="B407" s="1"/>
      <c r="C407" s="13"/>
      <c r="D407" s="23"/>
      <c r="E407" s="23"/>
      <c r="F407" s="14" t="str">
        <f>LEFT(Table36[[#This Row],[Account Description ]],5)</f>
        <v/>
      </c>
      <c r="G407" s="1"/>
      <c r="H407" s="1"/>
      <c r="I407" s="20"/>
      <c r="J407" s="1"/>
      <c r="K407" s="16"/>
      <c r="L407" s="16"/>
      <c r="M407" s="17">
        <f>Table36[[#This Row],[Debet]]</f>
        <v>0</v>
      </c>
      <c r="T407"/>
    </row>
    <row r="408" spans="1:20" x14ac:dyDescent="0.25">
      <c r="A408" s="11"/>
      <c r="B408" s="1"/>
      <c r="C408" s="13"/>
      <c r="D408" s="23"/>
      <c r="E408" s="23"/>
      <c r="F408" s="14" t="str">
        <f>LEFT(Table36[[#This Row],[Account Description ]],5)</f>
        <v/>
      </c>
      <c r="G408" s="1"/>
      <c r="H408" s="1"/>
      <c r="I408" s="20"/>
      <c r="J408" s="1"/>
      <c r="K408" s="16"/>
      <c r="L408" s="16"/>
      <c r="M408" s="17">
        <f>Table36[[#This Row],[Debet]]</f>
        <v>0</v>
      </c>
      <c r="T408"/>
    </row>
    <row r="409" spans="1:20" x14ac:dyDescent="0.25">
      <c r="A409" s="11"/>
      <c r="B409" s="1"/>
      <c r="C409" s="13"/>
      <c r="D409" s="23"/>
      <c r="E409" s="23"/>
      <c r="F409" s="14" t="str">
        <f>LEFT(Table36[[#This Row],[Account Description ]],5)</f>
        <v/>
      </c>
      <c r="G409" s="1"/>
      <c r="H409" s="1"/>
      <c r="I409" s="20"/>
      <c r="J409" s="1"/>
      <c r="K409" s="16"/>
      <c r="L409" s="16"/>
      <c r="M409" s="17">
        <f>Table36[[#This Row],[Debet]]</f>
        <v>0</v>
      </c>
      <c r="T409"/>
    </row>
    <row r="410" spans="1:20" x14ac:dyDescent="0.25">
      <c r="A410" s="11"/>
      <c r="B410" s="1"/>
      <c r="C410" s="13"/>
      <c r="D410" s="23"/>
      <c r="E410" s="23"/>
      <c r="F410" s="14" t="str">
        <f>LEFT(Table36[[#This Row],[Account Description ]],5)</f>
        <v/>
      </c>
      <c r="G410" s="1"/>
      <c r="H410" s="1"/>
      <c r="I410" s="20"/>
      <c r="J410" s="1"/>
      <c r="K410" s="16"/>
      <c r="L410" s="16"/>
      <c r="M410" s="17">
        <f>Table36[[#This Row],[Debet]]</f>
        <v>0</v>
      </c>
      <c r="T410"/>
    </row>
    <row r="411" spans="1:20" x14ac:dyDescent="0.25">
      <c r="A411" s="11"/>
      <c r="B411" s="1"/>
      <c r="C411" s="13"/>
      <c r="D411" s="23"/>
      <c r="E411" s="23"/>
      <c r="F411" s="14" t="str">
        <f>LEFT(Table36[[#This Row],[Account Description ]],5)</f>
        <v/>
      </c>
      <c r="G411" s="1"/>
      <c r="H411" s="1"/>
      <c r="I411" s="20"/>
      <c r="J411" s="1"/>
      <c r="K411" s="16"/>
      <c r="L411" s="16"/>
      <c r="M411" s="17">
        <f>Table36[[#This Row],[Debet]]</f>
        <v>0</v>
      </c>
      <c r="T411"/>
    </row>
    <row r="412" spans="1:20" x14ac:dyDescent="0.25">
      <c r="A412" s="11"/>
      <c r="B412" s="1"/>
      <c r="C412" s="13"/>
      <c r="D412" s="23"/>
      <c r="E412" s="23"/>
      <c r="F412" s="14" t="str">
        <f>LEFT(Table36[[#This Row],[Account Description ]],5)</f>
        <v/>
      </c>
      <c r="G412" s="1"/>
      <c r="H412" s="1"/>
      <c r="I412" s="20"/>
      <c r="J412" s="1"/>
      <c r="K412" s="16"/>
      <c r="L412" s="16"/>
      <c r="M412" s="17">
        <f>Table36[[#This Row],[Debet]]</f>
        <v>0</v>
      </c>
      <c r="T412"/>
    </row>
    <row r="413" spans="1:20" x14ac:dyDescent="0.25">
      <c r="A413" s="11"/>
      <c r="B413" s="1"/>
      <c r="C413" s="13"/>
      <c r="D413" s="23"/>
      <c r="E413" s="23"/>
      <c r="F413" s="14" t="str">
        <f>LEFT(Table36[[#This Row],[Account Description ]],5)</f>
        <v/>
      </c>
      <c r="G413" s="1"/>
      <c r="H413" s="1"/>
      <c r="I413" s="20"/>
      <c r="J413" s="1"/>
      <c r="K413" s="16"/>
      <c r="L413" s="16"/>
      <c r="M413" s="17">
        <f>Table36[[#This Row],[Debet]]</f>
        <v>0</v>
      </c>
      <c r="T413"/>
    </row>
    <row r="414" spans="1:20" x14ac:dyDescent="0.25">
      <c r="A414" s="11"/>
      <c r="B414" s="1"/>
      <c r="C414" s="13"/>
      <c r="D414" s="23"/>
      <c r="E414" s="23"/>
      <c r="F414" s="14" t="str">
        <f>LEFT(Table36[[#This Row],[Account Description ]],5)</f>
        <v/>
      </c>
      <c r="G414" s="1"/>
      <c r="H414" s="1"/>
      <c r="I414" s="20"/>
      <c r="J414" s="1"/>
      <c r="K414" s="16"/>
      <c r="L414" s="16"/>
      <c r="M414" s="17">
        <f>Table36[[#This Row],[Debet]]</f>
        <v>0</v>
      </c>
      <c r="T414"/>
    </row>
    <row r="415" spans="1:20" x14ac:dyDescent="0.25">
      <c r="A415" s="11"/>
      <c r="B415" s="1"/>
      <c r="C415" s="13"/>
      <c r="D415" s="23"/>
      <c r="E415" s="23"/>
      <c r="F415" s="14" t="str">
        <f>LEFT(Table36[[#This Row],[Account Description ]],5)</f>
        <v/>
      </c>
      <c r="G415" s="1"/>
      <c r="H415" s="1"/>
      <c r="I415" s="20"/>
      <c r="J415" s="1"/>
      <c r="K415" s="16"/>
      <c r="L415" s="16"/>
      <c r="M415" s="17">
        <f>Table36[[#This Row],[Debet]]</f>
        <v>0</v>
      </c>
      <c r="T415"/>
    </row>
    <row r="416" spans="1:20" x14ac:dyDescent="0.25">
      <c r="A416" s="11"/>
      <c r="B416" s="1"/>
      <c r="C416" s="13"/>
      <c r="D416" s="23"/>
      <c r="E416" s="23"/>
      <c r="F416" s="14" t="str">
        <f>LEFT(Table36[[#This Row],[Account Description ]],5)</f>
        <v/>
      </c>
      <c r="G416" s="1"/>
      <c r="H416" s="1"/>
      <c r="I416" s="20"/>
      <c r="J416" s="1"/>
      <c r="K416" s="16"/>
      <c r="L416" s="16"/>
      <c r="M416" s="17">
        <f>Table36[[#This Row],[Debet]]</f>
        <v>0</v>
      </c>
      <c r="T416"/>
    </row>
    <row r="417" spans="1:20" x14ac:dyDescent="0.25">
      <c r="A417" s="11"/>
      <c r="B417" s="1"/>
      <c r="C417" s="13"/>
      <c r="D417" s="23"/>
      <c r="E417" s="23"/>
      <c r="F417" s="14" t="str">
        <f>LEFT(Table36[[#This Row],[Account Description ]],5)</f>
        <v/>
      </c>
      <c r="G417" s="1"/>
      <c r="H417" s="1"/>
      <c r="I417" s="20"/>
      <c r="J417" s="1"/>
      <c r="K417" s="16"/>
      <c r="L417" s="16"/>
      <c r="M417" s="17">
        <f>Table36[[#This Row],[Debet]]</f>
        <v>0</v>
      </c>
      <c r="T417"/>
    </row>
    <row r="418" spans="1:20" x14ac:dyDescent="0.25">
      <c r="A418" s="11"/>
      <c r="B418" s="1"/>
      <c r="C418" s="13"/>
      <c r="D418" s="23"/>
      <c r="E418" s="23"/>
      <c r="F418" s="14" t="str">
        <f>LEFT(Table36[[#This Row],[Account Description ]],5)</f>
        <v/>
      </c>
      <c r="G418" s="1"/>
      <c r="H418" s="1"/>
      <c r="I418" s="20"/>
      <c r="J418" s="1"/>
      <c r="K418" s="16"/>
      <c r="L418" s="16"/>
      <c r="M418" s="17">
        <f>Table36[[#This Row],[Debet]]</f>
        <v>0</v>
      </c>
      <c r="T418"/>
    </row>
    <row r="419" spans="1:20" x14ac:dyDescent="0.25">
      <c r="A419" s="11"/>
      <c r="B419" s="1"/>
      <c r="C419" s="13"/>
      <c r="D419" s="23"/>
      <c r="E419" s="23"/>
      <c r="F419" s="14" t="str">
        <f>LEFT(Table36[[#This Row],[Account Description ]],5)</f>
        <v/>
      </c>
      <c r="G419" s="1"/>
      <c r="H419" s="1"/>
      <c r="I419" s="20"/>
      <c r="J419" s="1"/>
      <c r="K419" s="16"/>
      <c r="L419" s="16"/>
      <c r="M419" s="17">
        <f>Table36[[#This Row],[Debet]]</f>
        <v>0</v>
      </c>
      <c r="T419"/>
    </row>
    <row r="420" spans="1:20" x14ac:dyDescent="0.25">
      <c r="A420" s="11"/>
      <c r="B420" s="1"/>
      <c r="C420" s="13"/>
      <c r="D420" s="23"/>
      <c r="E420" s="23"/>
      <c r="F420" s="14" t="str">
        <f>LEFT(Table36[[#This Row],[Account Description ]],5)</f>
        <v/>
      </c>
      <c r="G420" s="1"/>
      <c r="H420" s="1"/>
      <c r="I420" s="20"/>
      <c r="J420" s="1"/>
      <c r="K420" s="16"/>
      <c r="L420" s="16"/>
      <c r="M420" s="17">
        <f>Table36[[#This Row],[Debet]]</f>
        <v>0</v>
      </c>
      <c r="T420"/>
    </row>
    <row r="421" spans="1:20" x14ac:dyDescent="0.25">
      <c r="A421" s="11"/>
      <c r="B421" s="1"/>
      <c r="C421" s="13"/>
      <c r="D421" s="23"/>
      <c r="E421" s="23"/>
      <c r="F421" s="14" t="str">
        <f>LEFT(Table36[[#This Row],[Account Description ]],5)</f>
        <v/>
      </c>
      <c r="G421" s="1"/>
      <c r="H421" s="1"/>
      <c r="I421" s="20"/>
      <c r="J421" s="1"/>
      <c r="K421" s="16"/>
      <c r="L421" s="16"/>
      <c r="M421" s="17">
        <f>Table36[[#This Row],[Debet]]</f>
        <v>0</v>
      </c>
      <c r="T421"/>
    </row>
    <row r="422" spans="1:20" x14ac:dyDescent="0.25">
      <c r="A422" s="11"/>
      <c r="B422" s="1"/>
      <c r="C422" s="13"/>
      <c r="D422" s="23"/>
      <c r="E422" s="23"/>
      <c r="F422" s="14" t="str">
        <f>LEFT(Table36[[#This Row],[Account Description ]],5)</f>
        <v/>
      </c>
      <c r="G422" s="1"/>
      <c r="H422" s="1"/>
      <c r="I422" s="20"/>
      <c r="J422" s="1"/>
      <c r="K422" s="16"/>
      <c r="L422" s="16"/>
      <c r="M422" s="17">
        <f>Table36[[#This Row],[Debet]]</f>
        <v>0</v>
      </c>
      <c r="T422"/>
    </row>
    <row r="423" spans="1:20" x14ac:dyDescent="0.25">
      <c r="A423" s="11"/>
      <c r="B423" s="1"/>
      <c r="C423" s="13"/>
      <c r="D423" s="23"/>
      <c r="E423" s="23"/>
      <c r="F423" s="14" t="str">
        <f>LEFT(Table36[[#This Row],[Account Description ]],5)</f>
        <v/>
      </c>
      <c r="G423" s="1"/>
      <c r="H423" s="1"/>
      <c r="I423" s="20"/>
      <c r="J423" s="1"/>
      <c r="K423" s="16"/>
      <c r="L423" s="16"/>
      <c r="M423" s="17">
        <f>Table36[[#This Row],[Debet]]</f>
        <v>0</v>
      </c>
      <c r="T423"/>
    </row>
    <row r="424" spans="1:20" x14ac:dyDescent="0.25">
      <c r="A424" s="11"/>
      <c r="B424" s="1"/>
      <c r="C424" s="13"/>
      <c r="D424" s="23"/>
      <c r="E424" s="23"/>
      <c r="F424" s="14" t="str">
        <f>LEFT(Table36[[#This Row],[Account Description ]],5)</f>
        <v/>
      </c>
      <c r="G424" s="1"/>
      <c r="H424" s="1"/>
      <c r="I424" s="20"/>
      <c r="J424" s="1"/>
      <c r="K424" s="16"/>
      <c r="L424" s="16"/>
      <c r="M424" s="17">
        <f>Table36[[#This Row],[Debet]]</f>
        <v>0</v>
      </c>
      <c r="T424"/>
    </row>
    <row r="425" spans="1:20" x14ac:dyDescent="0.25">
      <c r="A425" s="11"/>
      <c r="B425" s="1"/>
      <c r="C425" s="13"/>
      <c r="D425" s="23"/>
      <c r="E425" s="23"/>
      <c r="F425" s="14" t="str">
        <f>LEFT(Table36[[#This Row],[Account Description ]],5)</f>
        <v/>
      </c>
      <c r="G425" s="1"/>
      <c r="H425" s="1"/>
      <c r="I425" s="20"/>
      <c r="J425" s="1"/>
      <c r="K425" s="16"/>
      <c r="L425" s="16"/>
      <c r="M425" s="17">
        <f>Table36[[#This Row],[Debet]]</f>
        <v>0</v>
      </c>
      <c r="T425"/>
    </row>
    <row r="426" spans="1:20" x14ac:dyDescent="0.25">
      <c r="A426" s="11"/>
      <c r="B426" s="1"/>
      <c r="C426" s="13"/>
      <c r="D426" s="23"/>
      <c r="E426" s="23"/>
      <c r="F426" s="14" t="str">
        <f>LEFT(Table36[[#This Row],[Account Description ]],5)</f>
        <v/>
      </c>
      <c r="G426" s="1"/>
      <c r="H426" s="1"/>
      <c r="I426" s="20"/>
      <c r="J426" s="1"/>
      <c r="K426" s="16"/>
      <c r="L426" s="16"/>
      <c r="M426" s="17">
        <f>Table36[[#This Row],[Debet]]</f>
        <v>0</v>
      </c>
      <c r="T426"/>
    </row>
    <row r="427" spans="1:20" x14ac:dyDescent="0.25">
      <c r="A427" s="11"/>
      <c r="B427" s="1"/>
      <c r="C427" s="13"/>
      <c r="D427" s="23"/>
      <c r="E427" s="23"/>
      <c r="F427" s="14" t="str">
        <f>LEFT(Table36[[#This Row],[Account Description ]],5)</f>
        <v/>
      </c>
      <c r="G427" s="1"/>
      <c r="H427" s="1"/>
      <c r="I427" s="20"/>
      <c r="J427" s="1"/>
      <c r="K427" s="16"/>
      <c r="L427" s="16"/>
      <c r="M427" s="17">
        <f>Table36[[#This Row],[Debet]]</f>
        <v>0</v>
      </c>
      <c r="T427"/>
    </row>
    <row r="428" spans="1:20" x14ac:dyDescent="0.25">
      <c r="A428" s="11"/>
      <c r="B428" s="1"/>
      <c r="C428" s="13"/>
      <c r="D428" s="23"/>
      <c r="E428" s="23"/>
      <c r="F428" s="14" t="str">
        <f>LEFT(Table36[[#This Row],[Account Description ]],5)</f>
        <v/>
      </c>
      <c r="G428" s="1"/>
      <c r="H428" s="1"/>
      <c r="I428" s="20"/>
      <c r="J428" s="1"/>
      <c r="K428" s="16"/>
      <c r="L428" s="16"/>
      <c r="M428" s="17">
        <f>Table36[[#This Row],[Debet]]</f>
        <v>0</v>
      </c>
      <c r="T428"/>
    </row>
    <row r="429" spans="1:20" x14ac:dyDescent="0.25">
      <c r="A429" s="11"/>
      <c r="B429" s="1"/>
      <c r="C429" s="13"/>
      <c r="D429" s="23"/>
      <c r="E429" s="23"/>
      <c r="F429" s="14" t="str">
        <f>LEFT(Table36[[#This Row],[Account Description ]],5)</f>
        <v/>
      </c>
      <c r="G429" s="1"/>
      <c r="H429" s="1"/>
      <c r="I429" s="20"/>
      <c r="J429" s="1"/>
      <c r="K429" s="16"/>
      <c r="L429" s="16"/>
      <c r="M429" s="17">
        <f>Table36[[#This Row],[Debet]]</f>
        <v>0</v>
      </c>
      <c r="T429"/>
    </row>
    <row r="430" spans="1:20" x14ac:dyDescent="0.25">
      <c r="A430" s="11"/>
      <c r="B430" s="1"/>
      <c r="C430" s="13"/>
      <c r="D430" s="23"/>
      <c r="E430" s="23"/>
      <c r="F430" s="14" t="str">
        <f>LEFT(Table36[[#This Row],[Account Description ]],5)</f>
        <v/>
      </c>
      <c r="G430" s="1"/>
      <c r="H430" s="1"/>
      <c r="I430" s="20"/>
      <c r="J430" s="1"/>
      <c r="K430" s="16"/>
      <c r="L430" s="16"/>
      <c r="M430" s="17">
        <f>Table36[[#This Row],[Debet]]</f>
        <v>0</v>
      </c>
      <c r="T430"/>
    </row>
    <row r="431" spans="1:20" x14ac:dyDescent="0.25">
      <c r="A431" s="11"/>
      <c r="B431" s="1"/>
      <c r="C431" s="13"/>
      <c r="D431" s="23"/>
      <c r="E431" s="23"/>
      <c r="F431" s="14" t="str">
        <f>LEFT(Table36[[#This Row],[Account Description ]],5)</f>
        <v/>
      </c>
      <c r="G431" s="1"/>
      <c r="H431" s="1"/>
      <c r="I431" s="20"/>
      <c r="J431" s="1"/>
      <c r="K431" s="16"/>
      <c r="L431" s="16"/>
      <c r="M431" s="17">
        <f>Table36[[#This Row],[Debet]]</f>
        <v>0</v>
      </c>
      <c r="T431"/>
    </row>
    <row r="432" spans="1:20" x14ac:dyDescent="0.25">
      <c r="A432" s="11"/>
      <c r="B432" s="1"/>
      <c r="C432" s="13"/>
      <c r="D432" s="23"/>
      <c r="E432" s="23"/>
      <c r="F432" s="14" t="str">
        <f>LEFT(Table36[[#This Row],[Account Description ]],5)</f>
        <v/>
      </c>
      <c r="G432" s="1"/>
      <c r="H432" s="1"/>
      <c r="I432" s="20"/>
      <c r="J432" s="1"/>
      <c r="K432" s="16"/>
      <c r="L432" s="16"/>
      <c r="M432" s="17">
        <f>Table36[[#This Row],[Debet]]</f>
        <v>0</v>
      </c>
      <c r="T432"/>
    </row>
    <row r="433" spans="1:20" x14ac:dyDescent="0.25">
      <c r="A433" s="11"/>
      <c r="B433" s="1"/>
      <c r="C433" s="13"/>
      <c r="D433" s="23"/>
      <c r="E433" s="23"/>
      <c r="F433" s="14" t="str">
        <f>LEFT(Table36[[#This Row],[Account Description ]],5)</f>
        <v/>
      </c>
      <c r="G433" s="1"/>
      <c r="H433" s="1"/>
      <c r="I433" s="20"/>
      <c r="J433" s="1"/>
      <c r="K433" s="16"/>
      <c r="L433" s="16"/>
      <c r="M433" s="17">
        <f>Table36[[#This Row],[Debet]]</f>
        <v>0</v>
      </c>
      <c r="T433"/>
    </row>
    <row r="434" spans="1:20" x14ac:dyDescent="0.25">
      <c r="A434" s="11"/>
      <c r="B434" s="1"/>
      <c r="C434" s="13"/>
      <c r="D434" s="23"/>
      <c r="E434" s="23"/>
      <c r="F434" s="14" t="str">
        <f>LEFT(Table36[[#This Row],[Account Description ]],5)</f>
        <v/>
      </c>
      <c r="G434" s="1"/>
      <c r="H434" s="1"/>
      <c r="I434" s="20"/>
      <c r="J434" s="1"/>
      <c r="K434" s="16"/>
      <c r="L434" s="16"/>
      <c r="M434" s="17">
        <f>Table36[[#This Row],[Debet]]</f>
        <v>0</v>
      </c>
      <c r="T434"/>
    </row>
    <row r="435" spans="1:20" x14ac:dyDescent="0.25">
      <c r="A435" s="11"/>
      <c r="B435" s="1"/>
      <c r="C435" s="13"/>
      <c r="D435" s="23"/>
      <c r="E435" s="23"/>
      <c r="F435" s="14" t="str">
        <f>LEFT(Table36[[#This Row],[Account Description ]],5)</f>
        <v/>
      </c>
      <c r="G435" s="1"/>
      <c r="H435" s="1"/>
      <c r="I435" s="20"/>
      <c r="J435" s="1"/>
      <c r="K435" s="16"/>
      <c r="L435" s="16"/>
      <c r="M435" s="17">
        <f>Table36[[#This Row],[Debet]]</f>
        <v>0</v>
      </c>
      <c r="T435"/>
    </row>
    <row r="436" spans="1:20" x14ac:dyDescent="0.25">
      <c r="A436" s="11"/>
      <c r="B436" s="1"/>
      <c r="C436" s="13"/>
      <c r="D436" s="23"/>
      <c r="E436" s="23"/>
      <c r="F436" s="14" t="str">
        <f>LEFT(Table36[[#This Row],[Account Description ]],5)</f>
        <v/>
      </c>
      <c r="G436" s="1"/>
      <c r="H436" s="1"/>
      <c r="I436" s="20"/>
      <c r="J436" s="1"/>
      <c r="K436" s="16"/>
      <c r="L436" s="16"/>
      <c r="M436" s="17">
        <f>Table36[[#This Row],[Debet]]</f>
        <v>0</v>
      </c>
      <c r="T436"/>
    </row>
    <row r="437" spans="1:20" x14ac:dyDescent="0.25">
      <c r="A437" s="11"/>
      <c r="B437" s="1"/>
      <c r="C437" s="13"/>
      <c r="D437" s="23"/>
      <c r="E437" s="23"/>
      <c r="F437" s="14" t="str">
        <f>LEFT(Table36[[#This Row],[Account Description ]],5)</f>
        <v/>
      </c>
      <c r="G437" s="1"/>
      <c r="H437" s="1"/>
      <c r="I437" s="20"/>
      <c r="J437" s="1"/>
      <c r="K437" s="16"/>
      <c r="L437" s="16"/>
      <c r="M437" s="17">
        <f>Table36[[#This Row],[Debet]]</f>
        <v>0</v>
      </c>
      <c r="T437"/>
    </row>
    <row r="438" spans="1:20" x14ac:dyDescent="0.25">
      <c r="A438" s="11"/>
      <c r="B438" s="1"/>
      <c r="C438" s="13"/>
      <c r="D438" s="23"/>
      <c r="E438" s="23"/>
      <c r="F438" s="14" t="str">
        <f>LEFT(Table36[[#This Row],[Account Description ]],5)</f>
        <v/>
      </c>
      <c r="G438" s="1"/>
      <c r="H438" s="1"/>
      <c r="I438" s="20"/>
      <c r="J438" s="1"/>
      <c r="K438" s="16"/>
      <c r="L438" s="16"/>
      <c r="M438" s="17">
        <f>Table36[[#This Row],[Debet]]</f>
        <v>0</v>
      </c>
      <c r="T438"/>
    </row>
    <row r="439" spans="1:20" x14ac:dyDescent="0.25">
      <c r="A439" s="11"/>
      <c r="B439" s="1"/>
      <c r="C439" s="13"/>
      <c r="D439" s="23"/>
      <c r="E439" s="23"/>
      <c r="F439" s="14" t="str">
        <f>LEFT(Table36[[#This Row],[Account Description ]],5)</f>
        <v/>
      </c>
      <c r="G439" s="1"/>
      <c r="H439" s="1"/>
      <c r="I439" s="20"/>
      <c r="J439" s="1"/>
      <c r="K439" s="16"/>
      <c r="L439" s="16"/>
      <c r="M439" s="17">
        <f>Table36[[#This Row],[Debet]]</f>
        <v>0</v>
      </c>
      <c r="T439"/>
    </row>
    <row r="440" spans="1:20" x14ac:dyDescent="0.25">
      <c r="A440" s="11"/>
      <c r="B440" s="1"/>
      <c r="C440" s="13"/>
      <c r="D440" s="23"/>
      <c r="E440" s="23"/>
      <c r="F440" s="14" t="str">
        <f>LEFT(Table36[[#This Row],[Account Description ]],5)</f>
        <v/>
      </c>
      <c r="G440" s="1"/>
      <c r="H440" s="1"/>
      <c r="I440" s="20"/>
      <c r="J440" s="1"/>
      <c r="K440" s="16"/>
      <c r="L440" s="16"/>
      <c r="M440" s="17">
        <f>Table36[[#This Row],[Debet]]</f>
        <v>0</v>
      </c>
      <c r="T440"/>
    </row>
    <row r="441" spans="1:20" x14ac:dyDescent="0.25">
      <c r="A441" s="11"/>
      <c r="B441" s="1"/>
      <c r="C441" s="13"/>
      <c r="D441" s="23"/>
      <c r="E441" s="23"/>
      <c r="F441" s="14" t="str">
        <f>LEFT(Table36[[#This Row],[Account Description ]],5)</f>
        <v/>
      </c>
      <c r="G441" s="1"/>
      <c r="H441" s="1"/>
      <c r="I441" s="20"/>
      <c r="J441" s="1"/>
      <c r="K441" s="16"/>
      <c r="L441" s="16"/>
      <c r="M441" s="17">
        <f>Table36[[#This Row],[Debet]]</f>
        <v>0</v>
      </c>
      <c r="T441"/>
    </row>
    <row r="442" spans="1:20" x14ac:dyDescent="0.25">
      <c r="A442" s="11"/>
      <c r="B442" s="1"/>
      <c r="C442" s="13"/>
      <c r="D442" s="23"/>
      <c r="E442" s="23"/>
      <c r="F442" s="14" t="str">
        <f>LEFT(Table36[[#This Row],[Account Description ]],5)</f>
        <v/>
      </c>
      <c r="G442" s="1"/>
      <c r="H442" s="1"/>
      <c r="I442" s="20"/>
      <c r="J442" s="1"/>
      <c r="K442" s="16"/>
      <c r="L442" s="16"/>
      <c r="M442" s="17">
        <f>Table36[[#This Row],[Debet]]</f>
        <v>0</v>
      </c>
      <c r="T442"/>
    </row>
    <row r="443" spans="1:20" x14ac:dyDescent="0.25">
      <c r="A443" s="11"/>
      <c r="B443" s="1"/>
      <c r="C443" s="13"/>
      <c r="D443" s="23"/>
      <c r="E443" s="23"/>
      <c r="F443" s="14" t="str">
        <f>LEFT(Table36[[#This Row],[Account Description ]],5)</f>
        <v/>
      </c>
      <c r="G443" s="1"/>
      <c r="H443" s="1"/>
      <c r="I443" s="20"/>
      <c r="J443" s="1"/>
      <c r="K443" s="16"/>
      <c r="L443" s="16"/>
      <c r="M443" s="17">
        <f>Table36[[#This Row],[Debet]]</f>
        <v>0</v>
      </c>
      <c r="T443"/>
    </row>
    <row r="444" spans="1:20" x14ac:dyDescent="0.25">
      <c r="A444" s="11"/>
      <c r="B444" s="1"/>
      <c r="C444" s="13"/>
      <c r="D444" s="23"/>
      <c r="E444" s="23"/>
      <c r="F444" s="14" t="str">
        <f>LEFT(Table36[[#This Row],[Account Description ]],5)</f>
        <v/>
      </c>
      <c r="G444" s="1"/>
      <c r="H444" s="1"/>
      <c r="I444" s="20"/>
      <c r="J444" s="1"/>
      <c r="K444" s="16"/>
      <c r="L444" s="16"/>
      <c r="M444" s="17">
        <f>Table36[[#This Row],[Debet]]</f>
        <v>0</v>
      </c>
      <c r="T444"/>
    </row>
    <row r="445" spans="1:20" x14ac:dyDescent="0.25">
      <c r="A445" s="11"/>
      <c r="B445" s="1"/>
      <c r="C445" s="13"/>
      <c r="D445" s="23"/>
      <c r="E445" s="23"/>
      <c r="F445" s="14" t="str">
        <f>LEFT(Table36[[#This Row],[Account Description ]],5)</f>
        <v/>
      </c>
      <c r="G445" s="1"/>
      <c r="H445" s="1"/>
      <c r="I445" s="20"/>
      <c r="J445" s="1"/>
      <c r="K445" s="16"/>
      <c r="L445" s="16"/>
      <c r="M445" s="17">
        <f>Table36[[#This Row],[Debet]]</f>
        <v>0</v>
      </c>
      <c r="T445"/>
    </row>
    <row r="446" spans="1:20" x14ac:dyDescent="0.25">
      <c r="A446" s="11"/>
      <c r="B446" s="1"/>
      <c r="C446" s="13"/>
      <c r="D446" s="23"/>
      <c r="E446" s="23"/>
      <c r="F446" s="14" t="str">
        <f>LEFT(Table36[[#This Row],[Account Description ]],5)</f>
        <v/>
      </c>
      <c r="G446" s="1"/>
      <c r="H446" s="1"/>
      <c r="I446" s="20"/>
      <c r="J446" s="1"/>
      <c r="K446" s="16"/>
      <c r="L446" s="16"/>
      <c r="M446" s="17">
        <f>Table36[[#This Row],[Debet]]</f>
        <v>0</v>
      </c>
      <c r="T446"/>
    </row>
    <row r="447" spans="1:20" x14ac:dyDescent="0.25">
      <c r="A447" s="11"/>
      <c r="B447" s="1"/>
      <c r="C447" s="13"/>
      <c r="D447" s="23"/>
      <c r="E447" s="23"/>
      <c r="F447" s="14" t="str">
        <f>LEFT(Table36[[#This Row],[Account Description ]],5)</f>
        <v/>
      </c>
      <c r="G447" s="1"/>
      <c r="H447" s="1"/>
      <c r="I447" s="20"/>
      <c r="J447" s="1"/>
      <c r="K447" s="16"/>
      <c r="L447" s="16"/>
      <c r="M447" s="17">
        <f>Table36[[#This Row],[Debet]]</f>
        <v>0</v>
      </c>
      <c r="T447"/>
    </row>
    <row r="448" spans="1:20" x14ac:dyDescent="0.25">
      <c r="A448" s="11"/>
      <c r="B448" s="1"/>
      <c r="C448" s="13"/>
      <c r="D448" s="23"/>
      <c r="E448" s="23"/>
      <c r="F448" s="14" t="str">
        <f>LEFT(Table36[[#This Row],[Account Description ]],5)</f>
        <v/>
      </c>
      <c r="G448" s="1"/>
      <c r="H448" s="1"/>
      <c r="I448" s="20"/>
      <c r="J448" s="1"/>
      <c r="K448" s="16"/>
      <c r="L448" s="16"/>
      <c r="M448" s="17">
        <f>Table36[[#This Row],[Debet]]</f>
        <v>0</v>
      </c>
      <c r="T448"/>
    </row>
    <row r="449" spans="1:20" x14ac:dyDescent="0.25">
      <c r="A449" s="11"/>
      <c r="B449" s="1"/>
      <c r="C449" s="13"/>
      <c r="D449" s="23"/>
      <c r="E449" s="23"/>
      <c r="F449" s="14" t="str">
        <f>LEFT(Table36[[#This Row],[Account Description ]],5)</f>
        <v/>
      </c>
      <c r="G449" s="1"/>
      <c r="H449" s="1"/>
      <c r="I449" s="20"/>
      <c r="J449" s="1"/>
      <c r="K449" s="16"/>
      <c r="L449" s="16"/>
      <c r="M449" s="17">
        <f>Table36[[#This Row],[Debet]]</f>
        <v>0</v>
      </c>
      <c r="T449"/>
    </row>
    <row r="450" spans="1:20" x14ac:dyDescent="0.25">
      <c r="A450" s="11"/>
      <c r="B450" s="1"/>
      <c r="C450" s="13"/>
      <c r="D450" s="23"/>
      <c r="E450" s="23"/>
      <c r="F450" s="14" t="str">
        <f>LEFT(Table36[[#This Row],[Account Description ]],5)</f>
        <v/>
      </c>
      <c r="G450" s="1"/>
      <c r="H450" s="1"/>
      <c r="I450" s="20"/>
      <c r="J450" s="1"/>
      <c r="K450" s="16"/>
      <c r="L450" s="16"/>
      <c r="M450" s="17">
        <f>Table36[[#This Row],[Debet]]</f>
        <v>0</v>
      </c>
      <c r="T450"/>
    </row>
    <row r="451" spans="1:20" x14ac:dyDescent="0.25">
      <c r="A451" s="11"/>
      <c r="B451" s="1"/>
      <c r="C451" s="13"/>
      <c r="D451" s="23"/>
      <c r="E451" s="23"/>
      <c r="F451" s="14" t="str">
        <f>LEFT(Table36[[#This Row],[Account Description ]],5)</f>
        <v/>
      </c>
      <c r="G451" s="1"/>
      <c r="H451" s="1"/>
      <c r="I451" s="20"/>
      <c r="J451" s="1"/>
      <c r="K451" s="16"/>
      <c r="L451" s="16"/>
      <c r="M451" s="17">
        <f>Table36[[#This Row],[Debet]]</f>
        <v>0</v>
      </c>
      <c r="T451"/>
    </row>
    <row r="452" spans="1:20" x14ac:dyDescent="0.25">
      <c r="A452" s="11"/>
      <c r="B452" s="1"/>
      <c r="C452" s="13"/>
      <c r="D452" s="23"/>
      <c r="E452" s="23"/>
      <c r="F452" s="14" t="str">
        <f>LEFT(Table36[[#This Row],[Account Description ]],5)</f>
        <v/>
      </c>
      <c r="G452" s="1"/>
      <c r="H452" s="1"/>
      <c r="I452" s="20"/>
      <c r="J452" s="1"/>
      <c r="K452" s="16"/>
      <c r="L452" s="16"/>
      <c r="M452" s="17">
        <f>Table36[[#This Row],[Debet]]</f>
        <v>0</v>
      </c>
      <c r="T452"/>
    </row>
    <row r="453" spans="1:20" x14ac:dyDescent="0.25">
      <c r="A453" s="11"/>
      <c r="B453" s="1"/>
      <c r="C453" s="13"/>
      <c r="D453" s="23"/>
      <c r="E453" s="23"/>
      <c r="F453" s="14" t="str">
        <f>LEFT(Table36[[#This Row],[Account Description ]],5)</f>
        <v/>
      </c>
      <c r="G453" s="1"/>
      <c r="H453" s="1"/>
      <c r="I453" s="20"/>
      <c r="J453" s="1"/>
      <c r="K453" s="16"/>
      <c r="L453" s="16"/>
      <c r="M453" s="17">
        <f>Table36[[#This Row],[Debet]]</f>
        <v>0</v>
      </c>
      <c r="T453"/>
    </row>
    <row r="454" spans="1:20" x14ac:dyDescent="0.25">
      <c r="A454" s="11"/>
      <c r="B454" s="1"/>
      <c r="C454" s="13"/>
      <c r="D454" s="23"/>
      <c r="E454" s="23"/>
      <c r="F454" s="14" t="str">
        <f>LEFT(Table36[[#This Row],[Account Description ]],5)</f>
        <v/>
      </c>
      <c r="G454" s="1"/>
      <c r="H454" s="1"/>
      <c r="I454" s="20"/>
      <c r="J454" s="1"/>
      <c r="K454" s="16"/>
      <c r="L454" s="16"/>
      <c r="M454" s="17">
        <f>Table36[[#This Row],[Debet]]</f>
        <v>0</v>
      </c>
      <c r="T454"/>
    </row>
    <row r="455" spans="1:20" x14ac:dyDescent="0.25">
      <c r="A455" s="11"/>
      <c r="B455" s="1"/>
      <c r="C455" s="13"/>
      <c r="D455" s="23"/>
      <c r="E455" s="23"/>
      <c r="F455" s="14" t="str">
        <f>LEFT(Table36[[#This Row],[Account Description ]],5)</f>
        <v/>
      </c>
      <c r="G455" s="1"/>
      <c r="H455" s="1"/>
      <c r="I455" s="20"/>
      <c r="J455" s="1"/>
      <c r="K455" s="16"/>
      <c r="L455" s="16"/>
      <c r="M455" s="17">
        <f>Table36[[#This Row],[Debet]]</f>
        <v>0</v>
      </c>
      <c r="T455"/>
    </row>
    <row r="456" spans="1:20" x14ac:dyDescent="0.25">
      <c r="A456" s="11"/>
      <c r="B456" s="1"/>
      <c r="C456" s="13"/>
      <c r="D456" s="23"/>
      <c r="E456" s="23"/>
      <c r="F456" s="14" t="str">
        <f>LEFT(Table36[[#This Row],[Account Description ]],5)</f>
        <v/>
      </c>
      <c r="G456" s="1"/>
      <c r="H456" s="1"/>
      <c r="I456" s="20"/>
      <c r="J456" s="1"/>
      <c r="K456" s="16"/>
      <c r="L456" s="16"/>
      <c r="M456" s="17">
        <f>Table36[[#This Row],[Debet]]</f>
        <v>0</v>
      </c>
      <c r="T456"/>
    </row>
    <row r="457" spans="1:20" x14ac:dyDescent="0.25">
      <c r="A457" s="11"/>
      <c r="B457" s="1"/>
      <c r="C457" s="13"/>
      <c r="D457" s="23"/>
      <c r="E457" s="23"/>
      <c r="F457" s="14" t="str">
        <f>LEFT(Table36[[#This Row],[Account Description ]],5)</f>
        <v/>
      </c>
      <c r="G457" s="1"/>
      <c r="H457" s="1"/>
      <c r="I457" s="20"/>
      <c r="J457" s="1"/>
      <c r="K457" s="16"/>
      <c r="L457" s="16"/>
      <c r="M457" s="17">
        <f>Table36[[#This Row],[Debet]]</f>
        <v>0</v>
      </c>
      <c r="T457"/>
    </row>
    <row r="458" spans="1:20" x14ac:dyDescent="0.25">
      <c r="A458" s="11"/>
      <c r="B458" s="1"/>
      <c r="C458" s="13"/>
      <c r="D458" s="23"/>
      <c r="E458" s="23"/>
      <c r="F458" s="14" t="str">
        <f>LEFT(Table36[[#This Row],[Account Description ]],5)</f>
        <v/>
      </c>
      <c r="G458" s="1"/>
      <c r="H458" s="1"/>
      <c r="I458" s="20"/>
      <c r="J458" s="1"/>
      <c r="K458" s="16"/>
      <c r="L458" s="16"/>
      <c r="M458" s="17">
        <f>Table36[[#This Row],[Debet]]</f>
        <v>0</v>
      </c>
      <c r="T458"/>
    </row>
    <row r="459" spans="1:20" x14ac:dyDescent="0.25">
      <c r="A459" s="11"/>
      <c r="B459" s="1"/>
      <c r="C459" s="13"/>
      <c r="D459" s="23"/>
      <c r="E459" s="23"/>
      <c r="F459" s="14" t="str">
        <f>LEFT(Table36[[#This Row],[Account Description ]],5)</f>
        <v/>
      </c>
      <c r="G459" s="1"/>
      <c r="H459" s="1"/>
      <c r="I459" s="20"/>
      <c r="J459" s="1"/>
      <c r="K459" s="16"/>
      <c r="L459" s="16"/>
      <c r="M459" s="17">
        <f>Table36[[#This Row],[Debet]]</f>
        <v>0</v>
      </c>
      <c r="T459"/>
    </row>
    <row r="460" spans="1:20" x14ac:dyDescent="0.25">
      <c r="A460" s="11"/>
      <c r="B460" s="1"/>
      <c r="C460" s="13"/>
      <c r="D460" s="23"/>
      <c r="E460" s="23"/>
      <c r="F460" s="14" t="str">
        <f>LEFT(Table36[[#This Row],[Account Description ]],5)</f>
        <v/>
      </c>
      <c r="G460" s="1"/>
      <c r="H460" s="1"/>
      <c r="I460" s="20"/>
      <c r="J460" s="1"/>
      <c r="K460" s="16"/>
      <c r="L460" s="16"/>
      <c r="M460" s="17">
        <f>Table36[[#This Row],[Debet]]</f>
        <v>0</v>
      </c>
      <c r="T460"/>
    </row>
    <row r="461" spans="1:20" x14ac:dyDescent="0.25">
      <c r="A461" s="11"/>
      <c r="B461" s="1"/>
      <c r="C461" s="13"/>
      <c r="D461" s="23"/>
      <c r="E461" s="23"/>
      <c r="F461" s="14" t="str">
        <f>LEFT(Table36[[#This Row],[Account Description ]],5)</f>
        <v/>
      </c>
      <c r="G461" s="1"/>
      <c r="H461" s="1"/>
      <c r="I461" s="20"/>
      <c r="J461" s="1"/>
      <c r="K461" s="16"/>
      <c r="L461" s="16"/>
      <c r="M461" s="17">
        <f>Table36[[#This Row],[Debet]]</f>
        <v>0</v>
      </c>
      <c r="T461"/>
    </row>
    <row r="462" spans="1:20" x14ac:dyDescent="0.25">
      <c r="A462" s="11"/>
      <c r="B462" s="1"/>
      <c r="C462" s="13"/>
      <c r="D462" s="23"/>
      <c r="E462" s="23"/>
      <c r="F462" s="14" t="str">
        <f>LEFT(Table36[[#This Row],[Account Description ]],5)</f>
        <v/>
      </c>
      <c r="G462" s="1"/>
      <c r="H462" s="1"/>
      <c r="I462" s="20"/>
      <c r="J462" s="1"/>
      <c r="K462" s="16"/>
      <c r="L462" s="16"/>
      <c r="M462" s="17">
        <f>Table36[[#This Row],[Debet]]</f>
        <v>0</v>
      </c>
      <c r="T462"/>
    </row>
    <row r="463" spans="1:20" x14ac:dyDescent="0.25">
      <c r="A463" s="11"/>
      <c r="B463" s="1"/>
      <c r="C463" s="13"/>
      <c r="D463" s="23"/>
      <c r="E463" s="23"/>
      <c r="F463" s="14" t="str">
        <f>LEFT(Table36[[#This Row],[Account Description ]],5)</f>
        <v/>
      </c>
      <c r="G463" s="1"/>
      <c r="H463" s="1"/>
      <c r="I463" s="20"/>
      <c r="J463" s="1"/>
      <c r="K463" s="16"/>
      <c r="L463" s="16"/>
      <c r="M463" s="17">
        <f>Table36[[#This Row],[Debet]]</f>
        <v>0</v>
      </c>
      <c r="T463"/>
    </row>
    <row r="464" spans="1:20" x14ac:dyDescent="0.25">
      <c r="A464" s="11"/>
      <c r="B464" s="1"/>
      <c r="C464" s="13"/>
      <c r="D464" s="23"/>
      <c r="E464" s="23"/>
      <c r="F464" s="14" t="str">
        <f>LEFT(Table36[[#This Row],[Account Description ]],5)</f>
        <v/>
      </c>
      <c r="G464" s="1"/>
      <c r="H464" s="1"/>
      <c r="I464" s="20"/>
      <c r="J464" s="1"/>
      <c r="K464" s="16"/>
      <c r="L464" s="16"/>
      <c r="M464" s="17">
        <f>Table36[[#This Row],[Debet]]</f>
        <v>0</v>
      </c>
      <c r="T464"/>
    </row>
    <row r="465" spans="1:20" x14ac:dyDescent="0.25">
      <c r="A465" s="11"/>
      <c r="B465" s="1"/>
      <c r="C465" s="13"/>
      <c r="D465" s="23"/>
      <c r="E465" s="23"/>
      <c r="F465" s="14" t="str">
        <f>LEFT(Table36[[#This Row],[Account Description ]],5)</f>
        <v/>
      </c>
      <c r="G465" s="1"/>
      <c r="H465" s="1"/>
      <c r="I465" s="20"/>
      <c r="J465" s="1"/>
      <c r="K465" s="16"/>
      <c r="L465" s="16"/>
      <c r="M465" s="17">
        <f>Table36[[#This Row],[Debet]]</f>
        <v>0</v>
      </c>
      <c r="T465"/>
    </row>
    <row r="466" spans="1:20" x14ac:dyDescent="0.25">
      <c r="A466" s="11"/>
      <c r="B466" s="1"/>
      <c r="C466" s="13"/>
      <c r="D466" s="23"/>
      <c r="E466" s="23"/>
      <c r="F466" s="14" t="str">
        <f>LEFT(Table36[[#This Row],[Account Description ]],5)</f>
        <v/>
      </c>
      <c r="G466" s="1"/>
      <c r="H466" s="1"/>
      <c r="I466" s="20"/>
      <c r="J466" s="1"/>
      <c r="K466" s="16"/>
      <c r="L466" s="16"/>
      <c r="M466" s="17">
        <f>Table36[[#This Row],[Debet]]</f>
        <v>0</v>
      </c>
      <c r="T466"/>
    </row>
    <row r="467" spans="1:20" x14ac:dyDescent="0.25">
      <c r="A467" s="11"/>
      <c r="B467" s="1"/>
      <c r="C467" s="13"/>
      <c r="D467" s="23"/>
      <c r="E467" s="23"/>
      <c r="F467" s="14" t="str">
        <f>LEFT(Table36[[#This Row],[Account Description ]],5)</f>
        <v/>
      </c>
      <c r="G467" s="1"/>
      <c r="H467" s="1"/>
      <c r="I467" s="20"/>
      <c r="J467" s="1"/>
      <c r="K467" s="16"/>
      <c r="L467" s="16"/>
      <c r="M467" s="17">
        <f>Table36[[#This Row],[Debet]]</f>
        <v>0</v>
      </c>
      <c r="T467"/>
    </row>
    <row r="468" spans="1:20" x14ac:dyDescent="0.25">
      <c r="A468" s="11"/>
      <c r="B468" s="1"/>
      <c r="C468" s="13"/>
      <c r="D468" s="23"/>
      <c r="E468" s="23"/>
      <c r="F468" s="14" t="str">
        <f>LEFT(Table36[[#This Row],[Account Description ]],5)</f>
        <v/>
      </c>
      <c r="G468" s="1"/>
      <c r="H468" s="1"/>
      <c r="I468" s="20"/>
      <c r="J468" s="1"/>
      <c r="K468" s="16"/>
      <c r="L468" s="16"/>
      <c r="M468" s="17">
        <f>Table36[[#This Row],[Debet]]</f>
        <v>0</v>
      </c>
      <c r="T468"/>
    </row>
    <row r="469" spans="1:20" x14ac:dyDescent="0.25">
      <c r="A469" s="11"/>
      <c r="B469" s="1"/>
      <c r="C469" s="13"/>
      <c r="D469" s="23"/>
      <c r="E469" s="23"/>
      <c r="F469" s="14" t="str">
        <f>LEFT(Table36[[#This Row],[Account Description ]],5)</f>
        <v/>
      </c>
      <c r="G469" s="1"/>
      <c r="H469" s="1"/>
      <c r="I469" s="20"/>
      <c r="J469" s="1"/>
      <c r="K469" s="16"/>
      <c r="L469" s="16"/>
      <c r="M469" s="17">
        <f>Table36[[#This Row],[Debet]]</f>
        <v>0</v>
      </c>
      <c r="T469"/>
    </row>
    <row r="470" spans="1:20" x14ac:dyDescent="0.25">
      <c r="A470" s="11"/>
      <c r="B470" s="1"/>
      <c r="C470" s="13"/>
      <c r="D470" s="23"/>
      <c r="E470" s="23"/>
      <c r="F470" s="14" t="str">
        <f>LEFT(Table36[[#This Row],[Account Description ]],5)</f>
        <v/>
      </c>
      <c r="G470" s="1"/>
      <c r="H470" s="1"/>
      <c r="I470" s="20"/>
      <c r="J470" s="1"/>
      <c r="K470" s="16"/>
      <c r="L470" s="16"/>
      <c r="M470" s="17">
        <f>Table36[[#This Row],[Debet]]</f>
        <v>0</v>
      </c>
      <c r="T470"/>
    </row>
    <row r="471" spans="1:20" x14ac:dyDescent="0.25">
      <c r="A471" s="11"/>
      <c r="B471" s="1"/>
      <c r="C471" s="13"/>
      <c r="D471" s="23"/>
      <c r="E471" s="23"/>
      <c r="F471" s="14" t="str">
        <f>LEFT(Table36[[#This Row],[Account Description ]],5)</f>
        <v/>
      </c>
      <c r="G471" s="1"/>
      <c r="H471" s="1"/>
      <c r="I471" s="20"/>
      <c r="J471" s="1"/>
      <c r="K471" s="16"/>
      <c r="L471" s="16"/>
      <c r="M471" s="17">
        <f>Table36[[#This Row],[Debet]]</f>
        <v>0</v>
      </c>
      <c r="T471"/>
    </row>
    <row r="472" spans="1:20" x14ac:dyDescent="0.25">
      <c r="A472" s="11"/>
      <c r="B472" s="1"/>
      <c r="C472" s="13"/>
      <c r="D472" s="23"/>
      <c r="E472" s="23"/>
      <c r="F472" s="14" t="str">
        <f>LEFT(Table36[[#This Row],[Account Description ]],5)</f>
        <v/>
      </c>
      <c r="G472" s="1"/>
      <c r="H472" s="1"/>
      <c r="I472" s="20"/>
      <c r="J472" s="1"/>
      <c r="K472" s="16"/>
      <c r="L472" s="16"/>
      <c r="M472" s="17">
        <f>Table36[[#This Row],[Debet]]</f>
        <v>0</v>
      </c>
      <c r="T472"/>
    </row>
    <row r="473" spans="1:20" x14ac:dyDescent="0.25">
      <c r="A473" s="11"/>
      <c r="B473" s="1"/>
      <c r="C473" s="13"/>
      <c r="D473" s="23"/>
      <c r="E473" s="23"/>
      <c r="F473" s="14" t="str">
        <f>LEFT(Table36[[#This Row],[Account Description ]],5)</f>
        <v/>
      </c>
      <c r="G473" s="1"/>
      <c r="H473" s="1"/>
      <c r="I473" s="20"/>
      <c r="J473" s="1"/>
      <c r="K473" s="16"/>
      <c r="L473" s="16"/>
      <c r="M473" s="17">
        <f>Table36[[#This Row],[Debet]]</f>
        <v>0</v>
      </c>
      <c r="T473"/>
    </row>
    <row r="474" spans="1:20" x14ac:dyDescent="0.25">
      <c r="A474" s="11"/>
      <c r="B474" s="1"/>
      <c r="C474" s="13"/>
      <c r="D474" s="23"/>
      <c r="E474" s="23"/>
      <c r="F474" s="14" t="str">
        <f>LEFT(Table36[[#This Row],[Account Description ]],5)</f>
        <v/>
      </c>
      <c r="G474" s="1"/>
      <c r="H474" s="1"/>
      <c r="I474" s="20"/>
      <c r="J474" s="1"/>
      <c r="K474" s="16"/>
      <c r="L474" s="16"/>
      <c r="M474" s="17">
        <f>Table36[[#This Row],[Debet]]</f>
        <v>0</v>
      </c>
      <c r="T474"/>
    </row>
    <row r="475" spans="1:20" x14ac:dyDescent="0.25">
      <c r="A475" s="11"/>
      <c r="B475" s="1"/>
      <c r="C475" s="13"/>
      <c r="D475" s="23"/>
      <c r="E475" s="23"/>
      <c r="F475" s="14" t="str">
        <f>LEFT(Table36[[#This Row],[Account Description ]],5)</f>
        <v/>
      </c>
      <c r="G475" s="1"/>
      <c r="H475" s="1"/>
      <c r="I475" s="20"/>
      <c r="J475" s="1"/>
      <c r="K475" s="16"/>
      <c r="L475" s="16"/>
      <c r="M475" s="17">
        <f>Table36[[#This Row],[Debet]]</f>
        <v>0</v>
      </c>
      <c r="T475"/>
    </row>
    <row r="476" spans="1:20" x14ac:dyDescent="0.25">
      <c r="A476" s="11"/>
      <c r="B476" s="1"/>
      <c r="C476" s="13"/>
      <c r="D476" s="23"/>
      <c r="E476" s="23"/>
      <c r="F476" s="14" t="str">
        <f>LEFT(Table36[[#This Row],[Account Description ]],5)</f>
        <v/>
      </c>
      <c r="G476" s="1"/>
      <c r="H476" s="1"/>
      <c r="I476" s="20"/>
      <c r="J476" s="1"/>
      <c r="K476" s="16"/>
      <c r="L476" s="16"/>
      <c r="M476" s="17">
        <f>Table36[[#This Row],[Debet]]</f>
        <v>0</v>
      </c>
      <c r="T476"/>
    </row>
    <row r="477" spans="1:20" x14ac:dyDescent="0.25">
      <c r="A477" s="11"/>
      <c r="B477" s="1"/>
      <c r="C477" s="13"/>
      <c r="D477" s="23"/>
      <c r="E477" s="23"/>
      <c r="F477" s="14" t="str">
        <f>LEFT(Table36[[#This Row],[Account Description ]],5)</f>
        <v/>
      </c>
      <c r="G477" s="1"/>
      <c r="H477" s="1"/>
      <c r="I477" s="20"/>
      <c r="J477" s="1"/>
      <c r="K477" s="16"/>
      <c r="L477" s="16"/>
      <c r="M477" s="17">
        <f>Table36[[#This Row],[Debet]]</f>
        <v>0</v>
      </c>
      <c r="T477"/>
    </row>
    <row r="478" spans="1:20" x14ac:dyDescent="0.25">
      <c r="A478" s="11"/>
      <c r="B478" s="1"/>
      <c r="C478" s="13"/>
      <c r="D478" s="23"/>
      <c r="E478" s="23"/>
      <c r="F478" s="14" t="str">
        <f>LEFT(Table36[[#This Row],[Account Description ]],5)</f>
        <v/>
      </c>
      <c r="G478" s="1"/>
      <c r="H478" s="1"/>
      <c r="I478" s="20"/>
      <c r="J478" s="1"/>
      <c r="K478" s="16"/>
      <c r="L478" s="16"/>
      <c r="M478" s="17">
        <f>Table36[[#This Row],[Debet]]</f>
        <v>0</v>
      </c>
      <c r="T478"/>
    </row>
    <row r="479" spans="1:20" x14ac:dyDescent="0.25">
      <c r="A479" s="11"/>
      <c r="B479" s="1"/>
      <c r="C479" s="13"/>
      <c r="D479" s="23"/>
      <c r="E479" s="23"/>
      <c r="F479" s="14" t="str">
        <f>LEFT(Table36[[#This Row],[Account Description ]],5)</f>
        <v/>
      </c>
      <c r="G479" s="1"/>
      <c r="H479" s="1"/>
      <c r="I479" s="20"/>
      <c r="J479" s="1"/>
      <c r="K479" s="16"/>
      <c r="L479" s="16"/>
      <c r="M479" s="17">
        <f>Table36[[#This Row],[Debet]]</f>
        <v>0</v>
      </c>
      <c r="T479"/>
    </row>
    <row r="480" spans="1:20" x14ac:dyDescent="0.25">
      <c r="A480" s="11"/>
      <c r="B480" s="1"/>
      <c r="C480" s="13"/>
      <c r="D480" s="23"/>
      <c r="E480" s="23"/>
      <c r="F480" s="14" t="str">
        <f>LEFT(Table36[[#This Row],[Account Description ]],5)</f>
        <v/>
      </c>
      <c r="G480" s="1"/>
      <c r="H480" s="1"/>
      <c r="I480" s="20"/>
      <c r="J480" s="1"/>
      <c r="K480" s="16"/>
      <c r="L480" s="16"/>
      <c r="M480" s="17">
        <f>Table36[[#This Row],[Debet]]</f>
        <v>0</v>
      </c>
      <c r="T480"/>
    </row>
    <row r="481" spans="1:20" x14ac:dyDescent="0.25">
      <c r="A481" s="11"/>
      <c r="B481" s="1"/>
      <c r="C481" s="13"/>
      <c r="D481" s="23"/>
      <c r="E481" s="23"/>
      <c r="F481" s="14" t="str">
        <f>LEFT(Table36[[#This Row],[Account Description ]],5)</f>
        <v/>
      </c>
      <c r="G481" s="1"/>
      <c r="H481" s="1"/>
      <c r="I481" s="20"/>
      <c r="J481" s="1"/>
      <c r="K481" s="16"/>
      <c r="L481" s="16"/>
      <c r="M481" s="17">
        <f>Table36[[#This Row],[Debet]]</f>
        <v>0</v>
      </c>
      <c r="T481"/>
    </row>
    <row r="482" spans="1:20" x14ac:dyDescent="0.25">
      <c r="A482" s="11"/>
      <c r="B482" s="1"/>
      <c r="C482" s="13"/>
      <c r="D482" s="23"/>
      <c r="E482" s="23"/>
      <c r="F482" s="14" t="str">
        <f>LEFT(Table36[[#This Row],[Account Description ]],5)</f>
        <v/>
      </c>
      <c r="G482" s="1"/>
      <c r="H482" s="1"/>
      <c r="I482" s="20"/>
      <c r="J482" s="1"/>
      <c r="K482" s="16"/>
      <c r="L482" s="16"/>
      <c r="M482" s="17">
        <f>Table36[[#This Row],[Debet]]</f>
        <v>0</v>
      </c>
      <c r="T482"/>
    </row>
    <row r="483" spans="1:20" x14ac:dyDescent="0.25">
      <c r="A483" s="11"/>
      <c r="B483" s="1"/>
      <c r="C483" s="13"/>
      <c r="D483" s="23"/>
      <c r="E483" s="23"/>
      <c r="F483" s="14" t="str">
        <f>LEFT(Table36[[#This Row],[Account Description ]],5)</f>
        <v/>
      </c>
      <c r="G483" s="1"/>
      <c r="H483" s="1"/>
      <c r="I483" s="20"/>
      <c r="J483" s="1"/>
      <c r="K483" s="16"/>
      <c r="L483" s="16"/>
      <c r="M483" s="17">
        <f>Table36[[#This Row],[Debet]]</f>
        <v>0</v>
      </c>
      <c r="T483"/>
    </row>
    <row r="484" spans="1:20" x14ac:dyDescent="0.25">
      <c r="A484" s="11"/>
      <c r="B484" s="1"/>
      <c r="C484" s="13"/>
      <c r="D484" s="23"/>
      <c r="E484" s="23"/>
      <c r="F484" s="14" t="str">
        <f>LEFT(Table36[[#This Row],[Account Description ]],5)</f>
        <v/>
      </c>
      <c r="G484" s="1"/>
      <c r="H484" s="1"/>
      <c r="I484" s="20"/>
      <c r="J484" s="1"/>
      <c r="K484" s="16"/>
      <c r="L484" s="16"/>
      <c r="M484" s="17">
        <f>Table36[[#This Row],[Debet]]</f>
        <v>0</v>
      </c>
      <c r="O484" s="3" t="s">
        <v>444</v>
      </c>
      <c r="P484" s="3" t="s">
        <v>442</v>
      </c>
      <c r="T484"/>
    </row>
    <row r="485" spans="1:20" x14ac:dyDescent="0.25">
      <c r="A485" s="11"/>
      <c r="B485" s="1"/>
      <c r="C485" s="13"/>
      <c r="D485" s="23"/>
      <c r="E485" s="23"/>
      <c r="F485" s="14" t="str">
        <f>LEFT(Table36[[#This Row],[Account Description ]],5)</f>
        <v/>
      </c>
      <c r="G485" s="1"/>
      <c r="H485" s="1"/>
      <c r="I485" s="20"/>
      <c r="J485" s="1"/>
      <c r="K485" s="16"/>
      <c r="L485" s="16"/>
      <c r="M485" s="17">
        <f>Table36[[#This Row],[Debet]]</f>
        <v>0</v>
      </c>
      <c r="T485"/>
    </row>
    <row r="486" spans="1:20" x14ac:dyDescent="0.25">
      <c r="A486" s="11"/>
      <c r="B486" s="1"/>
      <c r="C486" s="13"/>
      <c r="D486" s="23"/>
      <c r="E486" s="23"/>
      <c r="F486" s="14" t="str">
        <f>LEFT(Table36[[#This Row],[Account Description ]],5)</f>
        <v/>
      </c>
      <c r="G486" s="1"/>
      <c r="H486" s="1"/>
      <c r="I486" s="20"/>
      <c r="J486" s="1"/>
      <c r="K486" s="16"/>
      <c r="L486" s="16"/>
      <c r="M486" s="17">
        <f>Table36[[#This Row],[Debet]]</f>
        <v>0</v>
      </c>
      <c r="T486"/>
    </row>
    <row r="487" spans="1:20" x14ac:dyDescent="0.25">
      <c r="A487" s="11"/>
      <c r="B487" s="1"/>
      <c r="C487" s="13"/>
      <c r="D487" s="23"/>
      <c r="E487" s="23"/>
      <c r="F487" s="14" t="str">
        <f>LEFT(Table36[[#This Row],[Account Description ]],5)</f>
        <v/>
      </c>
      <c r="G487" s="1"/>
      <c r="H487" s="1"/>
      <c r="I487" s="20"/>
      <c r="J487" s="1"/>
      <c r="K487" s="16"/>
      <c r="L487" s="16"/>
      <c r="M487" s="17">
        <f>Table36[[#This Row],[Debet]]</f>
        <v>0</v>
      </c>
      <c r="T487"/>
    </row>
    <row r="488" spans="1:20" x14ac:dyDescent="0.25">
      <c r="A488" s="11"/>
      <c r="B488" s="1"/>
      <c r="C488" s="13"/>
      <c r="D488" s="23"/>
      <c r="E488" s="23"/>
      <c r="F488" s="14" t="str">
        <f>LEFT(Table36[[#This Row],[Account Description ]],5)</f>
        <v/>
      </c>
      <c r="G488" s="1"/>
      <c r="H488" s="1"/>
      <c r="I488" s="20"/>
      <c r="J488" s="1"/>
      <c r="K488" s="16"/>
      <c r="L488" s="16"/>
      <c r="M488" s="17">
        <f>Table36[[#This Row],[Debet]]</f>
        <v>0</v>
      </c>
      <c r="T488"/>
    </row>
    <row r="489" spans="1:20" x14ac:dyDescent="0.25">
      <c r="A489" s="11"/>
      <c r="B489" s="1"/>
      <c r="C489" s="13"/>
      <c r="D489" s="23"/>
      <c r="E489" s="23"/>
      <c r="F489" s="14" t="str">
        <f>LEFT(Table36[[#This Row],[Account Description ]],5)</f>
        <v/>
      </c>
      <c r="G489" s="1"/>
      <c r="H489" s="1"/>
      <c r="I489" s="20"/>
      <c r="J489" s="1"/>
      <c r="K489" s="16"/>
      <c r="L489" s="16"/>
      <c r="M489" s="17">
        <f>Table36[[#This Row],[Debet]]</f>
        <v>0</v>
      </c>
      <c r="T489"/>
    </row>
    <row r="490" spans="1:20" x14ac:dyDescent="0.25">
      <c r="A490" s="11"/>
      <c r="B490" s="1"/>
      <c r="C490" s="13"/>
      <c r="D490" s="23"/>
      <c r="E490" s="23"/>
      <c r="F490" s="14" t="str">
        <f>LEFT(Table36[[#This Row],[Account Description ]],5)</f>
        <v/>
      </c>
      <c r="G490" s="1"/>
      <c r="H490" s="1"/>
      <c r="I490" s="20"/>
      <c r="J490" s="1"/>
      <c r="K490" s="16"/>
      <c r="L490" s="16"/>
      <c r="M490" s="17">
        <f>Table36[[#This Row],[Debet]]</f>
        <v>0</v>
      </c>
      <c r="T490"/>
    </row>
    <row r="491" spans="1:20" x14ac:dyDescent="0.25">
      <c r="A491" s="11"/>
      <c r="B491" s="1"/>
      <c r="C491" s="13"/>
      <c r="D491" s="23"/>
      <c r="E491" s="23"/>
      <c r="F491" s="14" t="str">
        <f>LEFT(Table36[[#This Row],[Account Description ]],5)</f>
        <v/>
      </c>
      <c r="G491" s="1"/>
      <c r="H491" s="1"/>
      <c r="I491" s="20"/>
      <c r="J491" s="1"/>
      <c r="K491" s="16"/>
      <c r="L491" s="16"/>
      <c r="M491" s="17">
        <f>Table36[[#This Row],[Debet]]</f>
        <v>0</v>
      </c>
      <c r="T491"/>
    </row>
    <row r="492" spans="1:20" x14ac:dyDescent="0.25">
      <c r="A492" s="11"/>
      <c r="B492" s="1"/>
      <c r="C492" s="13"/>
      <c r="D492" s="23"/>
      <c r="E492" s="23"/>
      <c r="F492" s="14" t="str">
        <f>LEFT(Table36[[#This Row],[Account Description ]],5)</f>
        <v/>
      </c>
      <c r="G492" s="1"/>
      <c r="H492" s="1"/>
      <c r="I492" s="20"/>
      <c r="J492" s="1"/>
      <c r="K492" s="16"/>
      <c r="L492" s="16"/>
      <c r="M492" s="17">
        <f>Table36[[#This Row],[Debet]]</f>
        <v>0</v>
      </c>
      <c r="T492"/>
    </row>
    <row r="493" spans="1:20" x14ac:dyDescent="0.25">
      <c r="A493" s="11"/>
      <c r="B493" s="1"/>
      <c r="C493" s="13"/>
      <c r="D493" s="23"/>
      <c r="E493" s="23"/>
      <c r="F493" s="14" t="str">
        <f>LEFT(Table36[[#This Row],[Account Description ]],5)</f>
        <v/>
      </c>
      <c r="G493" s="1"/>
      <c r="H493" s="1"/>
      <c r="I493" s="20"/>
      <c r="J493" s="1"/>
      <c r="K493" s="16"/>
      <c r="L493" s="16"/>
      <c r="M493" s="17">
        <f>Table36[[#This Row],[Debet]]</f>
        <v>0</v>
      </c>
      <c r="T493"/>
    </row>
    <row r="494" spans="1:20" x14ac:dyDescent="0.25">
      <c r="A494" s="11"/>
      <c r="B494" s="1"/>
      <c r="C494" s="13"/>
      <c r="D494" s="23"/>
      <c r="E494" s="23"/>
      <c r="F494" s="14" t="str">
        <f>LEFT(Table36[[#This Row],[Account Description ]],5)</f>
        <v/>
      </c>
      <c r="G494" s="1"/>
      <c r="H494" s="1"/>
      <c r="I494" s="20"/>
      <c r="J494" s="1"/>
      <c r="K494" s="16"/>
      <c r="L494" s="16"/>
      <c r="M494" s="17">
        <f>Table36[[#This Row],[Debet]]</f>
        <v>0</v>
      </c>
      <c r="T494"/>
    </row>
    <row r="495" spans="1:20" x14ac:dyDescent="0.25">
      <c r="A495" s="11"/>
      <c r="B495" s="1"/>
      <c r="C495" s="13"/>
      <c r="D495" s="23"/>
      <c r="E495" s="23"/>
      <c r="F495" s="14" t="str">
        <f>LEFT(Table36[[#This Row],[Account Description ]],5)</f>
        <v/>
      </c>
      <c r="G495" s="1"/>
      <c r="H495" s="1"/>
      <c r="I495" s="20"/>
      <c r="J495" s="1"/>
      <c r="K495" s="16"/>
      <c r="L495" s="16"/>
      <c r="M495" s="17">
        <f>Table36[[#This Row],[Debet]]</f>
        <v>0</v>
      </c>
      <c r="T495"/>
    </row>
    <row r="496" spans="1:20" x14ac:dyDescent="0.25">
      <c r="A496" s="11"/>
      <c r="B496" s="1"/>
      <c r="C496" s="13"/>
      <c r="D496" s="23"/>
      <c r="E496" s="23"/>
      <c r="F496" s="14" t="str">
        <f>LEFT(Table36[[#This Row],[Account Description ]],5)</f>
        <v/>
      </c>
      <c r="G496" s="1"/>
      <c r="H496" s="1"/>
      <c r="I496" s="20"/>
      <c r="J496" s="1"/>
      <c r="K496" s="16"/>
      <c r="L496" s="16"/>
      <c r="M496" s="17">
        <f>Table36[[#This Row],[Debet]]</f>
        <v>0</v>
      </c>
      <c r="O496" s="3" t="s">
        <v>442</v>
      </c>
      <c r="P496" s="3" t="s">
        <v>443</v>
      </c>
      <c r="T496"/>
    </row>
    <row r="497" spans="1:20" x14ac:dyDescent="0.25">
      <c r="A497" s="11"/>
      <c r="B497" s="1"/>
      <c r="C497" s="13"/>
      <c r="D497" s="23"/>
      <c r="E497" s="23"/>
      <c r="F497" s="14" t="str">
        <f>LEFT(Table36[[#This Row],[Account Description ]],5)</f>
        <v/>
      </c>
      <c r="G497" s="1"/>
      <c r="H497" s="1"/>
      <c r="I497" s="20"/>
      <c r="J497" s="1"/>
      <c r="K497" s="16"/>
      <c r="L497" s="16"/>
      <c r="M497" s="17">
        <f>Table36[[#This Row],[Debet]]</f>
        <v>0</v>
      </c>
      <c r="T497"/>
    </row>
    <row r="498" spans="1:20" x14ac:dyDescent="0.25">
      <c r="A498" s="11"/>
      <c r="B498" s="1"/>
      <c r="C498" s="13"/>
      <c r="D498" s="23"/>
      <c r="E498" s="23"/>
      <c r="F498" s="14" t="str">
        <f>LEFT(Table36[[#This Row],[Account Description ]],5)</f>
        <v/>
      </c>
      <c r="G498" s="1"/>
      <c r="H498" s="1"/>
      <c r="I498" s="20"/>
      <c r="J498" s="1"/>
      <c r="K498" s="16"/>
      <c r="L498" s="16"/>
      <c r="M498" s="17">
        <f>Table36[[#This Row],[Debet]]</f>
        <v>0</v>
      </c>
      <c r="T498"/>
    </row>
    <row r="499" spans="1:20" x14ac:dyDescent="0.25">
      <c r="A499" s="11"/>
      <c r="B499" s="1"/>
      <c r="C499" s="13"/>
      <c r="D499" s="23"/>
      <c r="E499" s="23"/>
      <c r="F499" s="14" t="str">
        <f>LEFT(Table36[[#This Row],[Account Description ]],5)</f>
        <v/>
      </c>
      <c r="G499" s="1"/>
      <c r="H499" s="1"/>
      <c r="I499" s="20"/>
      <c r="J499" s="1"/>
      <c r="K499" s="16"/>
      <c r="L499" s="16"/>
      <c r="M499" s="17">
        <f>Table36[[#This Row],[Debet]]</f>
        <v>0</v>
      </c>
      <c r="T499"/>
    </row>
    <row r="500" spans="1:20" x14ac:dyDescent="0.25">
      <c r="A500" s="11"/>
      <c r="B500" s="1"/>
      <c r="C500" s="13"/>
      <c r="D500" s="23"/>
      <c r="E500" s="23"/>
      <c r="F500" s="14" t="str">
        <f>LEFT(Table36[[#This Row],[Account Description ]],5)</f>
        <v/>
      </c>
      <c r="G500" s="1"/>
      <c r="H500" s="1"/>
      <c r="I500" s="20"/>
      <c r="J500" s="1"/>
      <c r="K500" s="16"/>
      <c r="L500" s="16"/>
      <c r="M500" s="17">
        <f>Table36[[#This Row],[Debet]]</f>
        <v>0</v>
      </c>
      <c r="T500"/>
    </row>
    <row r="501" spans="1:20" x14ac:dyDescent="0.25">
      <c r="A501" s="11"/>
      <c r="B501" s="1"/>
      <c r="C501" s="13"/>
      <c r="D501" s="23"/>
      <c r="E501" s="23"/>
      <c r="F501" s="14" t="str">
        <f>LEFT(Table36[[#This Row],[Account Description ]],5)</f>
        <v/>
      </c>
      <c r="G501" s="1"/>
      <c r="H501" s="1"/>
      <c r="I501" s="20"/>
      <c r="J501" s="1"/>
      <c r="K501" s="16"/>
      <c r="L501" s="16"/>
      <c r="M501" s="17">
        <f>Table36[[#This Row],[Debet]]</f>
        <v>0</v>
      </c>
      <c r="T501"/>
    </row>
    <row r="502" spans="1:20" x14ac:dyDescent="0.25">
      <c r="A502" s="11"/>
      <c r="B502" s="1"/>
      <c r="C502" s="13"/>
      <c r="D502" s="23"/>
      <c r="E502" s="23"/>
      <c r="F502" s="14" t="str">
        <f>LEFT(Table36[[#This Row],[Account Description ]],5)</f>
        <v/>
      </c>
      <c r="G502" s="1"/>
      <c r="H502" s="1"/>
      <c r="I502" s="20"/>
      <c r="J502" s="1"/>
      <c r="K502" s="16"/>
      <c r="L502" s="16"/>
      <c r="M502" s="17">
        <f>Table36[[#This Row],[Debet]]</f>
        <v>0</v>
      </c>
      <c r="T502"/>
    </row>
    <row r="503" spans="1:20" x14ac:dyDescent="0.25">
      <c r="A503" s="11"/>
      <c r="B503" s="1"/>
      <c r="C503" s="13"/>
      <c r="D503" s="23"/>
      <c r="E503" s="23"/>
      <c r="F503" s="14" t="str">
        <f>LEFT(Table36[[#This Row],[Account Description ]],5)</f>
        <v/>
      </c>
      <c r="G503" s="1"/>
      <c r="H503" s="1"/>
      <c r="I503" s="20"/>
      <c r="J503" s="1"/>
      <c r="K503" s="16"/>
      <c r="L503" s="16"/>
      <c r="M503" s="17">
        <f>Table36[[#This Row],[Debet]]</f>
        <v>0</v>
      </c>
      <c r="T503"/>
    </row>
    <row r="504" spans="1:20" x14ac:dyDescent="0.25">
      <c r="A504" s="11"/>
      <c r="B504" s="1"/>
      <c r="C504" s="13"/>
      <c r="D504" s="23"/>
      <c r="E504" s="23"/>
      <c r="F504" s="14" t="str">
        <f>LEFT(Table36[[#This Row],[Account Description ]],5)</f>
        <v/>
      </c>
      <c r="G504" s="1"/>
      <c r="H504" s="1"/>
      <c r="I504" s="20"/>
      <c r="J504" s="1"/>
      <c r="K504" s="16"/>
      <c r="L504" s="16"/>
      <c r="M504" s="17">
        <f>Table36[[#This Row],[Debet]]</f>
        <v>0</v>
      </c>
      <c r="T504"/>
    </row>
    <row r="505" spans="1:20" x14ac:dyDescent="0.25">
      <c r="A505" s="11"/>
      <c r="B505" s="1"/>
      <c r="C505" s="13"/>
      <c r="D505" s="23"/>
      <c r="E505" s="23"/>
      <c r="F505" s="14" t="str">
        <f>LEFT(Table36[[#This Row],[Account Description ]],5)</f>
        <v/>
      </c>
      <c r="G505" s="1"/>
      <c r="H505" s="1"/>
      <c r="I505" s="20"/>
      <c r="J505" s="1"/>
      <c r="K505" s="16"/>
      <c r="L505" s="16"/>
      <c r="M505" s="17">
        <f>Table36[[#This Row],[Debet]]</f>
        <v>0</v>
      </c>
      <c r="T505"/>
    </row>
    <row r="506" spans="1:20" x14ac:dyDescent="0.25">
      <c r="A506" s="11"/>
      <c r="B506" s="1"/>
      <c r="C506" s="13"/>
      <c r="D506" s="23"/>
      <c r="E506" s="23"/>
      <c r="F506" s="14" t="str">
        <f>LEFT(Table36[[#This Row],[Account Description ]],5)</f>
        <v/>
      </c>
      <c r="G506" s="1"/>
      <c r="H506" s="1"/>
      <c r="I506" s="20"/>
      <c r="J506" s="1"/>
      <c r="K506" s="16"/>
      <c r="L506" s="16"/>
      <c r="M506" s="17">
        <f>Table36[[#This Row],[Debet]]</f>
        <v>0</v>
      </c>
      <c r="T506"/>
    </row>
    <row r="507" spans="1:20" x14ac:dyDescent="0.25">
      <c r="A507" s="11"/>
      <c r="B507" s="1"/>
      <c r="C507" s="13"/>
      <c r="D507" s="23"/>
      <c r="E507" s="23"/>
      <c r="F507" s="14" t="str">
        <f>LEFT(Table36[[#This Row],[Account Description ]],5)</f>
        <v/>
      </c>
      <c r="G507" s="1"/>
      <c r="H507" s="1"/>
      <c r="I507" s="20"/>
      <c r="J507" s="1"/>
      <c r="K507" s="16"/>
      <c r="L507" s="16"/>
      <c r="M507" s="17">
        <f>Table36[[#This Row],[Debet]]</f>
        <v>0</v>
      </c>
      <c r="T507"/>
    </row>
    <row r="508" spans="1:20" x14ac:dyDescent="0.25">
      <c r="A508" s="11"/>
      <c r="B508" s="1"/>
      <c r="C508" s="13"/>
      <c r="D508" s="23"/>
      <c r="E508" s="23"/>
      <c r="F508" s="14" t="str">
        <f>LEFT(Table36[[#This Row],[Account Description ]],5)</f>
        <v/>
      </c>
      <c r="G508" s="1"/>
      <c r="H508" s="1"/>
      <c r="I508" s="20"/>
      <c r="J508" s="1"/>
      <c r="K508" s="16"/>
      <c r="L508" s="16"/>
      <c r="M508" s="17">
        <f>Table36[[#This Row],[Debet]]</f>
        <v>0</v>
      </c>
      <c r="T508"/>
    </row>
    <row r="509" spans="1:20" x14ac:dyDescent="0.25">
      <c r="A509" s="11"/>
      <c r="B509" s="1"/>
      <c r="C509" s="13"/>
      <c r="D509" s="23"/>
      <c r="E509" s="23"/>
      <c r="F509" s="14" t="str">
        <f>LEFT(Table36[[#This Row],[Account Description ]],5)</f>
        <v/>
      </c>
      <c r="G509" s="1"/>
      <c r="H509" s="1"/>
      <c r="I509" s="20"/>
      <c r="J509" s="1"/>
      <c r="K509" s="16"/>
      <c r="L509" s="16"/>
      <c r="M509" s="17">
        <f>Table36[[#This Row],[Debet]]</f>
        <v>0</v>
      </c>
      <c r="T509"/>
    </row>
    <row r="510" spans="1:20" x14ac:dyDescent="0.25">
      <c r="A510" s="11"/>
      <c r="B510" s="1"/>
      <c r="C510" s="13"/>
      <c r="D510" s="23"/>
      <c r="E510" s="23"/>
      <c r="F510" s="14" t="str">
        <f>LEFT(Table36[[#This Row],[Account Description ]],5)</f>
        <v/>
      </c>
      <c r="G510" s="1"/>
      <c r="H510" s="1"/>
      <c r="I510" s="20"/>
      <c r="J510" s="1"/>
      <c r="K510" s="16"/>
      <c r="L510" s="16"/>
      <c r="M510" s="17">
        <f>Table36[[#This Row],[Debet]]</f>
        <v>0</v>
      </c>
      <c r="T510"/>
    </row>
    <row r="511" spans="1:20" x14ac:dyDescent="0.25">
      <c r="A511" s="11"/>
      <c r="B511" s="1"/>
      <c r="C511" s="13"/>
      <c r="D511" s="23"/>
      <c r="E511" s="23"/>
      <c r="F511" s="14" t="str">
        <f>LEFT(Table36[[#This Row],[Account Description ]],5)</f>
        <v/>
      </c>
      <c r="G511" s="1"/>
      <c r="H511" s="1"/>
      <c r="I511" s="20"/>
      <c r="J511" s="1"/>
      <c r="K511" s="16"/>
      <c r="L511" s="16"/>
      <c r="M511" s="17">
        <f>Table36[[#This Row],[Debet]]</f>
        <v>0</v>
      </c>
      <c r="T511"/>
    </row>
    <row r="512" spans="1:20" x14ac:dyDescent="0.25">
      <c r="A512" s="11"/>
      <c r="B512" s="1"/>
      <c r="C512" s="13"/>
      <c r="D512" s="23"/>
      <c r="E512" s="23"/>
      <c r="F512" s="14" t="str">
        <f>LEFT(Table36[[#This Row],[Account Description ]],5)</f>
        <v/>
      </c>
      <c r="G512" s="1"/>
      <c r="H512" s="1"/>
      <c r="I512" s="20"/>
      <c r="J512" s="1"/>
      <c r="K512" s="16"/>
      <c r="L512" s="16"/>
      <c r="M512" s="17">
        <f>Table36[[#This Row],[Debet]]</f>
        <v>0</v>
      </c>
      <c r="T512"/>
    </row>
    <row r="513" spans="1:20" x14ac:dyDescent="0.25">
      <c r="A513" s="11"/>
      <c r="B513" s="1"/>
      <c r="C513" s="13"/>
      <c r="D513" s="23"/>
      <c r="E513" s="23"/>
      <c r="F513" s="14" t="str">
        <f>LEFT(Table36[[#This Row],[Account Description ]],5)</f>
        <v/>
      </c>
      <c r="G513" s="1"/>
      <c r="H513" s="1"/>
      <c r="I513" s="20"/>
      <c r="J513" s="1"/>
      <c r="K513" s="16"/>
      <c r="L513" s="16"/>
      <c r="M513" s="17">
        <f>Table36[[#This Row],[Debet]]</f>
        <v>0</v>
      </c>
      <c r="T513"/>
    </row>
    <row r="514" spans="1:20" x14ac:dyDescent="0.25">
      <c r="A514" s="11"/>
      <c r="B514" s="1"/>
      <c r="C514" s="13"/>
      <c r="D514" s="23"/>
      <c r="E514" s="23"/>
      <c r="F514" s="14" t="str">
        <f>LEFT(Table36[[#This Row],[Account Description ]],5)</f>
        <v/>
      </c>
      <c r="G514" s="1"/>
      <c r="H514" s="1"/>
      <c r="I514" s="20"/>
      <c r="J514" s="1"/>
      <c r="K514" s="16"/>
      <c r="L514" s="16"/>
      <c r="M514" s="17">
        <f>Table36[[#This Row],[Debet]]</f>
        <v>0</v>
      </c>
      <c r="T514"/>
    </row>
    <row r="515" spans="1:20" x14ac:dyDescent="0.25">
      <c r="A515" s="11"/>
      <c r="B515" s="1"/>
      <c r="C515" s="13"/>
      <c r="D515" s="23"/>
      <c r="E515" s="23"/>
      <c r="F515" s="14" t="str">
        <f>LEFT(Table36[[#This Row],[Account Description ]],5)</f>
        <v/>
      </c>
      <c r="G515" s="1"/>
      <c r="H515" s="1"/>
      <c r="I515" s="20"/>
      <c r="J515" s="1"/>
      <c r="K515" s="16"/>
      <c r="L515" s="16"/>
      <c r="M515" s="17">
        <f>Table36[[#This Row],[Debet]]</f>
        <v>0</v>
      </c>
      <c r="T515"/>
    </row>
    <row r="516" spans="1:20" x14ac:dyDescent="0.25">
      <c r="A516" s="11"/>
      <c r="B516" s="1"/>
      <c r="C516" s="13"/>
      <c r="D516" s="23"/>
      <c r="E516" s="23"/>
      <c r="F516" s="14" t="str">
        <f>LEFT(Table36[[#This Row],[Account Description ]],5)</f>
        <v/>
      </c>
      <c r="G516" s="1"/>
      <c r="H516" s="1"/>
      <c r="I516" s="20"/>
      <c r="J516" s="1"/>
      <c r="K516" s="16"/>
      <c r="L516" s="16"/>
      <c r="M516" s="17">
        <f>Table36[[#This Row],[Debet]]</f>
        <v>0</v>
      </c>
      <c r="T516"/>
    </row>
    <row r="517" spans="1:20" x14ac:dyDescent="0.25">
      <c r="A517" s="11"/>
      <c r="B517" s="1"/>
      <c r="C517" s="13"/>
      <c r="D517" s="23"/>
      <c r="E517" s="23"/>
      <c r="F517" s="14" t="str">
        <f>LEFT(Table36[[#This Row],[Account Description ]],5)</f>
        <v/>
      </c>
      <c r="G517" s="1"/>
      <c r="H517" s="1"/>
      <c r="I517" s="20"/>
      <c r="J517" s="1"/>
      <c r="K517" s="16"/>
      <c r="L517" s="16"/>
      <c r="M517" s="17">
        <f>Table36[[#This Row],[Debet]]</f>
        <v>0</v>
      </c>
      <c r="T517"/>
    </row>
    <row r="518" spans="1:20" x14ac:dyDescent="0.25">
      <c r="A518" s="11"/>
      <c r="B518" s="1"/>
      <c r="C518" s="13"/>
      <c r="D518" s="23"/>
      <c r="E518" s="23"/>
      <c r="F518" s="14" t="str">
        <f>LEFT(Table36[[#This Row],[Account Description ]],5)</f>
        <v/>
      </c>
      <c r="G518" s="1"/>
      <c r="H518" s="1"/>
      <c r="I518" s="20"/>
      <c r="J518" s="1"/>
      <c r="K518" s="16"/>
      <c r="L518" s="16"/>
      <c r="M518" s="17">
        <f>Table36[[#This Row],[Debet]]</f>
        <v>0</v>
      </c>
      <c r="T518"/>
    </row>
    <row r="519" spans="1:20" x14ac:dyDescent="0.25">
      <c r="A519" s="11"/>
      <c r="B519" s="1"/>
      <c r="C519" s="13"/>
      <c r="D519" s="23"/>
      <c r="E519" s="23"/>
      <c r="F519" s="14" t="str">
        <f>LEFT(Table36[[#This Row],[Account Description ]],5)</f>
        <v/>
      </c>
      <c r="G519" s="1"/>
      <c r="H519" s="1"/>
      <c r="I519" s="20"/>
      <c r="J519" s="1"/>
      <c r="K519" s="16"/>
      <c r="L519" s="16"/>
      <c r="M519" s="17">
        <f>Table36[[#This Row],[Debet]]</f>
        <v>0</v>
      </c>
      <c r="T519"/>
    </row>
    <row r="520" spans="1:20" x14ac:dyDescent="0.25">
      <c r="A520" s="11"/>
      <c r="B520" s="1"/>
      <c r="C520" s="13"/>
      <c r="D520" s="23"/>
      <c r="E520" s="23"/>
      <c r="F520" s="14" t="str">
        <f>LEFT(Table36[[#This Row],[Account Description ]],5)</f>
        <v/>
      </c>
      <c r="G520" s="1"/>
      <c r="H520" s="1"/>
      <c r="I520" s="20"/>
      <c r="J520" s="1"/>
      <c r="K520" s="16"/>
      <c r="L520" s="16"/>
      <c r="M520" s="17">
        <f>Table36[[#This Row],[Debet]]</f>
        <v>0</v>
      </c>
      <c r="T520"/>
    </row>
    <row r="521" spans="1:20" x14ac:dyDescent="0.25">
      <c r="A521" s="11"/>
      <c r="B521" s="1"/>
      <c r="C521" s="13"/>
      <c r="D521" s="23"/>
      <c r="E521" s="23"/>
      <c r="F521" s="14" t="str">
        <f>LEFT(Table36[[#This Row],[Account Description ]],5)</f>
        <v/>
      </c>
      <c r="G521" s="1"/>
      <c r="H521" s="1"/>
      <c r="I521" s="20"/>
      <c r="J521" s="1"/>
      <c r="K521" s="16"/>
      <c r="L521" s="16"/>
      <c r="M521" s="17">
        <f>Table36[[#This Row],[Debet]]</f>
        <v>0</v>
      </c>
      <c r="T521"/>
    </row>
    <row r="522" spans="1:20" x14ac:dyDescent="0.25">
      <c r="A522" s="11"/>
      <c r="B522" s="1"/>
      <c r="C522" s="13"/>
      <c r="D522" s="23"/>
      <c r="E522" s="23"/>
      <c r="F522" s="14" t="str">
        <f>LEFT(Table36[[#This Row],[Account Description ]],5)</f>
        <v/>
      </c>
      <c r="G522" s="1"/>
      <c r="H522" s="1"/>
      <c r="I522" s="20"/>
      <c r="J522" s="1"/>
      <c r="K522" s="16"/>
      <c r="L522" s="16"/>
      <c r="M522" s="17">
        <f>Table36[[#This Row],[Debet]]</f>
        <v>0</v>
      </c>
      <c r="T522"/>
    </row>
    <row r="523" spans="1:20" x14ac:dyDescent="0.25">
      <c r="A523" s="11"/>
      <c r="B523" s="1"/>
      <c r="C523" s="13"/>
      <c r="D523" s="23"/>
      <c r="E523" s="23"/>
      <c r="F523" s="14" t="str">
        <f>LEFT(Table36[[#This Row],[Account Description ]],5)</f>
        <v/>
      </c>
      <c r="G523" s="1"/>
      <c r="H523" s="1"/>
      <c r="I523" s="20"/>
      <c r="J523" s="1"/>
      <c r="K523" s="16"/>
      <c r="L523" s="16"/>
      <c r="M523" s="17">
        <f>Table36[[#This Row],[Debet]]</f>
        <v>0</v>
      </c>
      <c r="T523"/>
    </row>
    <row r="524" spans="1:20" x14ac:dyDescent="0.25">
      <c r="A524" s="11"/>
      <c r="B524" s="1"/>
      <c r="C524" s="13"/>
      <c r="D524" s="23"/>
      <c r="E524" s="23"/>
      <c r="F524" s="14" t="str">
        <f>LEFT(Table36[[#This Row],[Account Description ]],5)</f>
        <v/>
      </c>
      <c r="G524" s="1"/>
      <c r="H524" s="1"/>
      <c r="I524" s="20"/>
      <c r="J524" s="1"/>
      <c r="K524" s="16"/>
      <c r="L524" s="16"/>
      <c r="M524" s="17">
        <f>Table36[[#This Row],[Debet]]</f>
        <v>0</v>
      </c>
      <c r="T524"/>
    </row>
    <row r="525" spans="1:20" x14ac:dyDescent="0.25">
      <c r="A525" s="11"/>
      <c r="B525" s="1"/>
      <c r="C525" s="13"/>
      <c r="D525" s="23"/>
      <c r="E525" s="23"/>
      <c r="F525" s="14" t="str">
        <f>LEFT(Table36[[#This Row],[Account Description ]],5)</f>
        <v/>
      </c>
      <c r="G525" s="1"/>
      <c r="H525" s="1"/>
      <c r="I525" s="20"/>
      <c r="J525" s="1"/>
      <c r="K525" s="16"/>
      <c r="L525" s="16"/>
      <c r="M525" s="17">
        <f>Table36[[#This Row],[Debet]]</f>
        <v>0</v>
      </c>
      <c r="T525"/>
    </row>
    <row r="526" spans="1:20" x14ac:dyDescent="0.25">
      <c r="A526" s="11"/>
      <c r="B526" s="1"/>
      <c r="C526" s="13"/>
      <c r="D526" s="23"/>
      <c r="E526" s="23"/>
      <c r="F526" s="14" t="str">
        <f>LEFT(Table36[[#This Row],[Account Description ]],5)</f>
        <v/>
      </c>
      <c r="G526" s="1"/>
      <c r="H526" s="1"/>
      <c r="I526" s="20"/>
      <c r="J526" s="1"/>
      <c r="K526" s="16"/>
      <c r="L526" s="16"/>
      <c r="M526" s="17">
        <f>Table36[[#This Row],[Debet]]</f>
        <v>0</v>
      </c>
      <c r="T526"/>
    </row>
    <row r="527" spans="1:20" x14ac:dyDescent="0.25">
      <c r="A527" s="11"/>
      <c r="B527" s="1"/>
      <c r="C527" s="13"/>
      <c r="D527" s="23"/>
      <c r="E527" s="23"/>
      <c r="F527" s="14" t="str">
        <f>LEFT(Table36[[#This Row],[Account Description ]],5)</f>
        <v/>
      </c>
      <c r="G527" s="1"/>
      <c r="H527" s="1"/>
      <c r="I527" s="20"/>
      <c r="J527" s="1"/>
      <c r="K527" s="16"/>
      <c r="L527" s="16"/>
      <c r="M527" s="17">
        <f>Table36[[#This Row],[Debet]]</f>
        <v>0</v>
      </c>
      <c r="T527"/>
    </row>
    <row r="528" spans="1:20" x14ac:dyDescent="0.25">
      <c r="A528" s="11"/>
      <c r="B528" s="1"/>
      <c r="C528" s="13"/>
      <c r="D528" s="23"/>
      <c r="E528" s="23"/>
      <c r="F528" s="14" t="str">
        <f>LEFT(Table36[[#This Row],[Account Description ]],5)</f>
        <v/>
      </c>
      <c r="G528" s="1"/>
      <c r="H528" s="1"/>
      <c r="I528" s="20"/>
      <c r="J528" s="1"/>
      <c r="K528" s="16"/>
      <c r="L528" s="16"/>
      <c r="M528" s="17">
        <f>Table36[[#This Row],[Debet]]</f>
        <v>0</v>
      </c>
      <c r="T528"/>
    </row>
    <row r="529" spans="1:20" x14ac:dyDescent="0.25">
      <c r="A529" s="11"/>
      <c r="B529" s="1"/>
      <c r="C529" s="13"/>
      <c r="D529" s="23"/>
      <c r="E529" s="23"/>
      <c r="F529" s="14" t="str">
        <f>LEFT(Table36[[#This Row],[Account Description ]],5)</f>
        <v/>
      </c>
      <c r="G529" s="1"/>
      <c r="H529" s="1"/>
      <c r="I529" s="20"/>
      <c r="J529" s="1"/>
      <c r="K529" s="16"/>
      <c r="L529" s="16"/>
      <c r="M529" s="17">
        <f>Table36[[#This Row],[Debet]]</f>
        <v>0</v>
      </c>
      <c r="T529"/>
    </row>
    <row r="530" spans="1:20" x14ac:dyDescent="0.25">
      <c r="A530" s="11"/>
      <c r="B530" s="1"/>
      <c r="C530" s="13"/>
      <c r="D530" s="23"/>
      <c r="E530" s="23"/>
      <c r="F530" s="14" t="str">
        <f>LEFT(Table36[[#This Row],[Account Description ]],5)</f>
        <v/>
      </c>
      <c r="G530" s="1"/>
      <c r="H530" s="1"/>
      <c r="I530" s="20"/>
      <c r="J530" s="1"/>
      <c r="K530" s="16"/>
      <c r="L530" s="16"/>
      <c r="M530" s="17">
        <f>Table36[[#This Row],[Debet]]</f>
        <v>0</v>
      </c>
      <c r="T530"/>
    </row>
    <row r="531" spans="1:20" x14ac:dyDescent="0.25">
      <c r="A531" s="11"/>
      <c r="B531" s="1"/>
      <c r="C531" s="13"/>
      <c r="D531" s="23"/>
      <c r="E531" s="23"/>
      <c r="F531" s="14" t="str">
        <f>LEFT(Table36[[#This Row],[Account Description ]],5)</f>
        <v/>
      </c>
      <c r="G531" s="1"/>
      <c r="H531" s="1"/>
      <c r="I531" s="20"/>
      <c r="J531" s="1"/>
      <c r="K531" s="16"/>
      <c r="L531" s="16"/>
      <c r="M531" s="17">
        <f>Table36[[#This Row],[Debet]]</f>
        <v>0</v>
      </c>
      <c r="T531"/>
    </row>
    <row r="532" spans="1:20" x14ac:dyDescent="0.25">
      <c r="A532" s="11"/>
      <c r="B532" s="1"/>
      <c r="C532" s="13"/>
      <c r="D532" s="23"/>
      <c r="E532" s="23"/>
      <c r="F532" s="14" t="str">
        <f>LEFT(Table36[[#This Row],[Account Description ]],5)</f>
        <v/>
      </c>
      <c r="G532" s="1"/>
      <c r="H532" s="1"/>
      <c r="I532" s="20"/>
      <c r="J532" s="1"/>
      <c r="K532" s="16"/>
      <c r="L532" s="16"/>
      <c r="M532" s="17">
        <f>Table36[[#This Row],[Debet]]</f>
        <v>0</v>
      </c>
      <c r="T532"/>
    </row>
    <row r="533" spans="1:20" x14ac:dyDescent="0.25">
      <c r="A533" s="11"/>
      <c r="B533" s="1"/>
      <c r="C533" s="13"/>
      <c r="D533" s="23"/>
      <c r="E533" s="23"/>
      <c r="F533" s="14" t="str">
        <f>LEFT(Table36[[#This Row],[Account Description ]],5)</f>
        <v/>
      </c>
      <c r="G533" s="1"/>
      <c r="H533" s="1"/>
      <c r="I533" s="20"/>
      <c r="J533" s="1"/>
      <c r="K533" s="16"/>
      <c r="L533" s="16"/>
      <c r="M533" s="17">
        <f>Table36[[#This Row],[Debet]]</f>
        <v>0</v>
      </c>
      <c r="T533"/>
    </row>
    <row r="534" spans="1:20" x14ac:dyDescent="0.25">
      <c r="A534" s="11"/>
      <c r="B534" s="1"/>
      <c r="C534" s="13"/>
      <c r="D534" s="23"/>
      <c r="E534" s="23"/>
      <c r="F534" s="14" t="str">
        <f>LEFT(Table36[[#This Row],[Account Description ]],5)</f>
        <v/>
      </c>
      <c r="G534" s="1"/>
      <c r="H534" s="1"/>
      <c r="I534" s="20"/>
      <c r="J534" s="1"/>
      <c r="K534" s="16"/>
      <c r="L534" s="16"/>
      <c r="M534" s="17">
        <f>Table36[[#This Row],[Debet]]</f>
        <v>0</v>
      </c>
      <c r="T534"/>
    </row>
    <row r="535" spans="1:20" x14ac:dyDescent="0.25">
      <c r="A535" s="11"/>
      <c r="B535" s="1"/>
      <c r="C535" s="13"/>
      <c r="D535" s="23"/>
      <c r="E535" s="23"/>
      <c r="F535" s="14" t="str">
        <f>LEFT(Table36[[#This Row],[Account Description ]],5)</f>
        <v/>
      </c>
      <c r="G535" s="1"/>
      <c r="H535" s="1"/>
      <c r="I535" s="20"/>
      <c r="J535" s="1"/>
      <c r="K535" s="16"/>
      <c r="L535" s="16"/>
      <c r="M535" s="17">
        <f>Table36[[#This Row],[Debet]]</f>
        <v>0</v>
      </c>
      <c r="T535"/>
    </row>
    <row r="536" spans="1:20" x14ac:dyDescent="0.25">
      <c r="A536" s="11"/>
      <c r="B536" s="1"/>
      <c r="C536" s="13"/>
      <c r="D536" s="23"/>
      <c r="E536" s="23"/>
      <c r="F536" s="14" t="str">
        <f>LEFT(Table36[[#This Row],[Account Description ]],5)</f>
        <v/>
      </c>
      <c r="G536" s="1"/>
      <c r="H536" s="1"/>
      <c r="I536" s="20"/>
      <c r="J536" s="1"/>
      <c r="K536" s="16"/>
      <c r="L536" s="16"/>
      <c r="M536" s="17">
        <f>Table36[[#This Row],[Debet]]</f>
        <v>0</v>
      </c>
      <c r="T536"/>
    </row>
    <row r="537" spans="1:20" x14ac:dyDescent="0.25">
      <c r="A537" s="11"/>
      <c r="B537" s="1"/>
      <c r="C537" s="13"/>
      <c r="D537" s="23"/>
      <c r="E537" s="23"/>
      <c r="F537" s="14" t="str">
        <f>LEFT(Table36[[#This Row],[Account Description ]],5)</f>
        <v/>
      </c>
      <c r="G537" s="1"/>
      <c r="H537" s="1"/>
      <c r="I537" s="20"/>
      <c r="J537" s="1"/>
      <c r="K537" s="16"/>
      <c r="L537" s="16"/>
      <c r="M537" s="17">
        <f>Table36[[#This Row],[Debet]]</f>
        <v>0</v>
      </c>
      <c r="T537"/>
    </row>
    <row r="538" spans="1:20" x14ac:dyDescent="0.25">
      <c r="A538" s="11"/>
      <c r="B538" s="1"/>
      <c r="C538" s="13"/>
      <c r="D538" s="23"/>
      <c r="E538" s="23"/>
      <c r="F538" s="14" t="str">
        <f>LEFT(Table36[[#This Row],[Account Description ]],5)</f>
        <v/>
      </c>
      <c r="G538" s="1"/>
      <c r="H538" s="1"/>
      <c r="I538" s="20"/>
      <c r="J538" s="1"/>
      <c r="K538" s="16"/>
      <c r="L538" s="16"/>
      <c r="M538" s="17">
        <f>Table36[[#This Row],[Debet]]</f>
        <v>0</v>
      </c>
      <c r="T538"/>
    </row>
    <row r="539" spans="1:20" x14ac:dyDescent="0.25">
      <c r="A539" s="11"/>
      <c r="B539" s="1"/>
      <c r="C539" s="13"/>
      <c r="D539" s="23"/>
      <c r="E539" s="23"/>
      <c r="F539" s="14" t="str">
        <f>LEFT(Table36[[#This Row],[Account Description ]],5)</f>
        <v/>
      </c>
      <c r="G539" s="1"/>
      <c r="H539" s="1"/>
      <c r="I539" s="20"/>
      <c r="J539" s="1"/>
      <c r="K539" s="16"/>
      <c r="L539" s="16"/>
      <c r="M539" s="17">
        <f>Table36[[#This Row],[Debet]]</f>
        <v>0</v>
      </c>
      <c r="T539"/>
    </row>
    <row r="540" spans="1:20" x14ac:dyDescent="0.25">
      <c r="A540" s="11"/>
      <c r="B540" s="1"/>
      <c r="C540" s="13"/>
      <c r="D540" s="23"/>
      <c r="E540" s="23"/>
      <c r="F540" s="14" t="str">
        <f>LEFT(Table36[[#This Row],[Account Description ]],5)</f>
        <v/>
      </c>
      <c r="G540" s="1"/>
      <c r="H540" s="1"/>
      <c r="I540" s="20"/>
      <c r="J540" s="1"/>
      <c r="K540" s="16"/>
      <c r="L540" s="16"/>
      <c r="M540" s="17">
        <f>Table36[[#This Row],[Debet]]</f>
        <v>0</v>
      </c>
      <c r="T540"/>
    </row>
    <row r="541" spans="1:20" x14ac:dyDescent="0.25">
      <c r="A541" s="11"/>
      <c r="B541" s="1"/>
      <c r="C541" s="13"/>
      <c r="D541" s="23"/>
      <c r="E541" s="23"/>
      <c r="F541" s="14" t="str">
        <f>LEFT(Table36[[#This Row],[Account Description ]],5)</f>
        <v/>
      </c>
      <c r="G541" s="1"/>
      <c r="H541" s="1"/>
      <c r="I541" s="20"/>
      <c r="J541" s="1"/>
      <c r="K541" s="16"/>
      <c r="L541" s="16"/>
      <c r="M541" s="17">
        <f>Table36[[#This Row],[Debet]]</f>
        <v>0</v>
      </c>
      <c r="T541"/>
    </row>
    <row r="542" spans="1:20" x14ac:dyDescent="0.25">
      <c r="A542" s="11"/>
      <c r="B542" s="1"/>
      <c r="C542" s="13"/>
      <c r="D542" s="23"/>
      <c r="E542" s="23"/>
      <c r="F542" s="14" t="str">
        <f>LEFT(Table36[[#This Row],[Account Description ]],5)</f>
        <v/>
      </c>
      <c r="G542" s="1"/>
      <c r="H542" s="1"/>
      <c r="I542" s="20"/>
      <c r="J542" s="1"/>
      <c r="K542" s="16"/>
      <c r="L542" s="16"/>
      <c r="M542" s="17">
        <f>Table36[[#This Row],[Debet]]</f>
        <v>0</v>
      </c>
      <c r="T542"/>
    </row>
    <row r="543" spans="1:20" x14ac:dyDescent="0.25">
      <c r="A543" s="11"/>
      <c r="B543" s="1"/>
      <c r="C543" s="13"/>
      <c r="D543" s="23"/>
      <c r="E543" s="23"/>
      <c r="F543" s="14" t="str">
        <f>LEFT(Table36[[#This Row],[Account Description ]],5)</f>
        <v/>
      </c>
      <c r="G543" s="1"/>
      <c r="H543" s="1"/>
      <c r="I543" s="20"/>
      <c r="J543" s="1"/>
      <c r="K543" s="16"/>
      <c r="L543" s="16"/>
      <c r="M543" s="17">
        <f>Table36[[#This Row],[Debet]]</f>
        <v>0</v>
      </c>
      <c r="T543"/>
    </row>
    <row r="544" spans="1:20" x14ac:dyDescent="0.25">
      <c r="A544" s="11"/>
      <c r="B544" s="1"/>
      <c r="C544" s="13"/>
      <c r="D544" s="23"/>
      <c r="E544" s="23"/>
      <c r="F544" s="14" t="str">
        <f>LEFT(Table36[[#This Row],[Account Description ]],5)</f>
        <v/>
      </c>
      <c r="G544" s="1"/>
      <c r="H544" s="1"/>
      <c r="I544" s="20"/>
      <c r="J544" s="1"/>
      <c r="K544" s="16"/>
      <c r="L544" s="16"/>
      <c r="M544" s="17">
        <f>Table36[[#This Row],[Debet]]</f>
        <v>0</v>
      </c>
      <c r="T544"/>
    </row>
    <row r="545" spans="1:20" x14ac:dyDescent="0.25">
      <c r="A545" s="11"/>
      <c r="B545" s="1"/>
      <c r="C545" s="13"/>
      <c r="D545" s="23"/>
      <c r="E545" s="23"/>
      <c r="F545" s="14" t="str">
        <f>LEFT(Table36[[#This Row],[Account Description ]],5)</f>
        <v/>
      </c>
      <c r="G545" s="1"/>
      <c r="H545" s="1"/>
      <c r="I545" s="20"/>
      <c r="J545" s="1"/>
      <c r="K545" s="16"/>
      <c r="L545" s="16"/>
      <c r="M545" s="17">
        <f>Table36[[#This Row],[Debet]]</f>
        <v>0</v>
      </c>
      <c r="T545"/>
    </row>
    <row r="546" spans="1:20" x14ac:dyDescent="0.25">
      <c r="A546" s="11"/>
      <c r="B546" s="1"/>
      <c r="C546" s="13"/>
      <c r="D546" s="23"/>
      <c r="E546" s="23"/>
      <c r="F546" s="14" t="str">
        <f>LEFT(Table36[[#This Row],[Account Description ]],5)</f>
        <v/>
      </c>
      <c r="G546" s="1"/>
      <c r="H546" s="1"/>
      <c r="I546" s="20"/>
      <c r="J546" s="1"/>
      <c r="K546" s="16"/>
      <c r="L546" s="16"/>
      <c r="M546" s="17">
        <f>Table36[[#This Row],[Debet]]</f>
        <v>0</v>
      </c>
      <c r="T546"/>
    </row>
    <row r="547" spans="1:20" x14ac:dyDescent="0.25">
      <c r="A547" s="11"/>
      <c r="B547" s="1"/>
      <c r="C547" s="13"/>
      <c r="D547" s="23"/>
      <c r="E547" s="23"/>
      <c r="F547" s="14" t="str">
        <f>LEFT(Table36[[#This Row],[Account Description ]],5)</f>
        <v/>
      </c>
      <c r="G547" s="1"/>
      <c r="H547" s="1"/>
      <c r="I547" s="20"/>
      <c r="J547" s="1"/>
      <c r="K547" s="16"/>
      <c r="L547" s="16"/>
      <c r="M547" s="17">
        <f>Table36[[#This Row],[Debet]]</f>
        <v>0</v>
      </c>
      <c r="T547"/>
    </row>
    <row r="548" spans="1:20" x14ac:dyDescent="0.25">
      <c r="A548" s="11"/>
      <c r="B548" s="1"/>
      <c r="C548" s="13"/>
      <c r="D548" s="23"/>
      <c r="E548" s="23"/>
      <c r="F548" s="14" t="str">
        <f>LEFT(Table36[[#This Row],[Account Description ]],5)</f>
        <v/>
      </c>
      <c r="G548" s="1"/>
      <c r="H548" s="1"/>
      <c r="I548" s="20"/>
      <c r="J548" s="1"/>
      <c r="K548" s="16"/>
      <c r="L548" s="16"/>
      <c r="M548" s="17">
        <f>Table36[[#This Row],[Debet]]</f>
        <v>0</v>
      </c>
      <c r="T548"/>
    </row>
    <row r="549" spans="1:20" x14ac:dyDescent="0.25">
      <c r="A549" s="11"/>
      <c r="B549" s="1"/>
      <c r="C549" s="13"/>
      <c r="D549" s="23"/>
      <c r="E549" s="23"/>
      <c r="F549" s="14" t="str">
        <f>LEFT(Table36[[#This Row],[Account Description ]],5)</f>
        <v/>
      </c>
      <c r="G549" s="1"/>
      <c r="H549" s="1"/>
      <c r="I549" s="20"/>
      <c r="J549" s="1"/>
      <c r="K549" s="16"/>
      <c r="L549" s="16"/>
      <c r="M549" s="17">
        <f>Table36[[#This Row],[Debet]]</f>
        <v>0</v>
      </c>
      <c r="T549"/>
    </row>
    <row r="550" spans="1:20" x14ac:dyDescent="0.25">
      <c r="A550" s="11"/>
      <c r="B550" s="1"/>
      <c r="C550" s="13"/>
      <c r="D550" s="23"/>
      <c r="E550" s="23"/>
      <c r="F550" s="14" t="str">
        <f>LEFT(Table36[[#This Row],[Account Description ]],5)</f>
        <v/>
      </c>
      <c r="G550" s="1"/>
      <c r="H550" s="1"/>
      <c r="I550" s="20"/>
      <c r="J550" s="1"/>
      <c r="K550" s="16"/>
      <c r="L550" s="16"/>
      <c r="M550" s="17">
        <f>Table36[[#This Row],[Debet]]</f>
        <v>0</v>
      </c>
      <c r="T550"/>
    </row>
    <row r="551" spans="1:20" x14ac:dyDescent="0.25">
      <c r="A551" s="11"/>
      <c r="B551" s="1"/>
      <c r="C551" s="13"/>
      <c r="D551" s="23"/>
      <c r="E551" s="23"/>
      <c r="F551" s="14" t="str">
        <f>LEFT(Table36[[#This Row],[Account Description ]],5)</f>
        <v/>
      </c>
      <c r="G551" s="1"/>
      <c r="H551" s="1"/>
      <c r="I551" s="20"/>
      <c r="J551" s="1"/>
      <c r="K551" s="16"/>
      <c r="L551" s="16"/>
      <c r="M551" s="17">
        <f>Table36[[#This Row],[Debet]]</f>
        <v>0</v>
      </c>
      <c r="T551"/>
    </row>
    <row r="552" spans="1:20" x14ac:dyDescent="0.25">
      <c r="A552" s="11"/>
      <c r="B552" s="1"/>
      <c r="C552" s="13"/>
      <c r="D552" s="23"/>
      <c r="E552" s="23"/>
      <c r="F552" s="14" t="str">
        <f>LEFT(Table36[[#This Row],[Account Description ]],5)</f>
        <v/>
      </c>
      <c r="G552" s="1"/>
      <c r="H552" s="1"/>
      <c r="I552" s="20"/>
      <c r="J552" s="1"/>
      <c r="K552" s="16"/>
      <c r="L552" s="16"/>
      <c r="M552" s="17">
        <f>Table36[[#This Row],[Debet]]</f>
        <v>0</v>
      </c>
      <c r="T552"/>
    </row>
    <row r="553" spans="1:20" x14ac:dyDescent="0.25">
      <c r="A553" s="11"/>
      <c r="B553" s="1"/>
      <c r="C553" s="13"/>
      <c r="D553" s="23"/>
      <c r="E553" s="23"/>
      <c r="F553" s="14" t="str">
        <f>LEFT(Table36[[#This Row],[Account Description ]],5)</f>
        <v/>
      </c>
      <c r="G553" s="1"/>
      <c r="H553" s="1"/>
      <c r="I553" s="20"/>
      <c r="J553" s="1"/>
      <c r="K553" s="16"/>
      <c r="L553" s="16"/>
      <c r="M553" s="17">
        <f>Table36[[#This Row],[Debet]]</f>
        <v>0</v>
      </c>
      <c r="T553"/>
    </row>
    <row r="554" spans="1:20" x14ac:dyDescent="0.25">
      <c r="A554" s="11"/>
      <c r="B554" s="1"/>
      <c r="C554" s="13"/>
      <c r="D554" s="23"/>
      <c r="E554" s="23"/>
      <c r="F554" s="14" t="str">
        <f>LEFT(Table36[[#This Row],[Account Description ]],5)</f>
        <v/>
      </c>
      <c r="G554" s="1"/>
      <c r="H554" s="1"/>
      <c r="I554" s="20"/>
      <c r="J554" s="1"/>
      <c r="K554" s="16"/>
      <c r="L554" s="16"/>
      <c r="M554" s="17">
        <f>Table36[[#This Row],[Debet]]</f>
        <v>0</v>
      </c>
      <c r="T554"/>
    </row>
    <row r="555" spans="1:20" x14ac:dyDescent="0.25">
      <c r="A555" s="11"/>
      <c r="B555" s="1"/>
      <c r="C555" s="13"/>
      <c r="D555" s="23"/>
      <c r="E555" s="23"/>
      <c r="F555" s="14" t="str">
        <f>LEFT(Table36[[#This Row],[Account Description ]],5)</f>
        <v/>
      </c>
      <c r="G555" s="1"/>
      <c r="H555" s="1"/>
      <c r="I555" s="20"/>
      <c r="J555" s="1"/>
      <c r="K555" s="16"/>
      <c r="L555" s="16"/>
      <c r="M555" s="17">
        <f>Table36[[#This Row],[Debet]]</f>
        <v>0</v>
      </c>
      <c r="T555"/>
    </row>
    <row r="556" spans="1:20" x14ac:dyDescent="0.25">
      <c r="A556" s="11"/>
      <c r="B556" s="1"/>
      <c r="C556" s="13"/>
      <c r="D556" s="23"/>
      <c r="E556" s="23"/>
      <c r="F556" s="14" t="str">
        <f>LEFT(Table36[[#This Row],[Account Description ]],5)</f>
        <v/>
      </c>
      <c r="G556" s="1"/>
      <c r="H556" s="1"/>
      <c r="I556" s="20"/>
      <c r="J556" s="1"/>
      <c r="K556" s="16"/>
      <c r="L556" s="16"/>
      <c r="M556" s="17">
        <f>Table36[[#This Row],[Debet]]</f>
        <v>0</v>
      </c>
      <c r="T556"/>
    </row>
    <row r="557" spans="1:20" x14ac:dyDescent="0.25">
      <c r="A557" s="11"/>
      <c r="B557" s="1"/>
      <c r="C557" s="13"/>
      <c r="D557" s="23"/>
      <c r="E557" s="23"/>
      <c r="F557" s="14" t="str">
        <f>LEFT(Table36[[#This Row],[Account Description ]],5)</f>
        <v/>
      </c>
      <c r="G557" s="1"/>
      <c r="H557" s="1"/>
      <c r="I557" s="20"/>
      <c r="J557" s="1"/>
      <c r="K557" s="16"/>
      <c r="L557" s="16"/>
      <c r="M557" s="17">
        <f>Table36[[#This Row],[Debet]]</f>
        <v>0</v>
      </c>
      <c r="T557"/>
    </row>
    <row r="558" spans="1:20" x14ac:dyDescent="0.25">
      <c r="A558" s="11"/>
      <c r="B558" s="1"/>
      <c r="C558" s="13"/>
      <c r="D558" s="23"/>
      <c r="E558" s="23"/>
      <c r="F558" s="14" t="str">
        <f>LEFT(Table36[[#This Row],[Account Description ]],5)</f>
        <v/>
      </c>
      <c r="G558" s="1"/>
      <c r="H558" s="1"/>
      <c r="I558" s="20"/>
      <c r="J558" s="1"/>
      <c r="K558" s="16"/>
      <c r="L558" s="16"/>
      <c r="M558" s="17">
        <f>Table36[[#This Row],[Debet]]</f>
        <v>0</v>
      </c>
      <c r="T558"/>
    </row>
    <row r="559" spans="1:20" x14ac:dyDescent="0.25">
      <c r="A559" s="11"/>
      <c r="B559" s="1"/>
      <c r="C559" s="13"/>
      <c r="D559" s="23"/>
      <c r="E559" s="23"/>
      <c r="F559" s="14" t="str">
        <f>LEFT(Table36[[#This Row],[Account Description ]],5)</f>
        <v/>
      </c>
      <c r="G559" s="1"/>
      <c r="H559" s="1"/>
      <c r="I559" s="20"/>
      <c r="J559" s="1"/>
      <c r="K559" s="16"/>
      <c r="L559" s="16"/>
      <c r="M559" s="17">
        <f>Table36[[#This Row],[Debet]]</f>
        <v>0</v>
      </c>
      <c r="T559"/>
    </row>
    <row r="560" spans="1:20" x14ac:dyDescent="0.25">
      <c r="A560" s="11"/>
      <c r="B560" s="1"/>
      <c r="C560" s="13"/>
      <c r="D560" s="23"/>
      <c r="E560" s="23"/>
      <c r="F560" s="14" t="str">
        <f>LEFT(Table36[[#This Row],[Account Description ]],5)</f>
        <v/>
      </c>
      <c r="G560" s="1"/>
      <c r="H560" s="1"/>
      <c r="I560" s="20"/>
      <c r="J560" s="1"/>
      <c r="K560" s="16"/>
      <c r="L560" s="16"/>
      <c r="M560" s="17">
        <f>Table36[[#This Row],[Debet]]</f>
        <v>0</v>
      </c>
      <c r="T560"/>
    </row>
    <row r="561" spans="1:22" x14ac:dyDescent="0.25">
      <c r="A561" s="11"/>
      <c r="B561" s="1"/>
      <c r="C561" s="13"/>
      <c r="D561" s="23"/>
      <c r="E561" s="23"/>
      <c r="F561" s="14" t="str">
        <f>LEFT(Table36[[#This Row],[Account Description ]],5)</f>
        <v/>
      </c>
      <c r="G561" s="1"/>
      <c r="H561" s="1"/>
      <c r="I561" s="20"/>
      <c r="J561" s="1"/>
      <c r="K561" s="16"/>
      <c r="L561" s="16"/>
      <c r="M561" s="17">
        <f>Table36[[#This Row],[Debet]]</f>
        <v>0</v>
      </c>
      <c r="O561" s="3" t="s">
        <v>444</v>
      </c>
      <c r="P561" s="3" t="s">
        <v>446</v>
      </c>
      <c r="T561"/>
    </row>
    <row r="562" spans="1:22" x14ac:dyDescent="0.25">
      <c r="A562" s="11"/>
      <c r="B562" s="1"/>
      <c r="C562" s="13"/>
      <c r="D562" s="23"/>
      <c r="E562" s="23"/>
      <c r="F562" s="14" t="str">
        <f>LEFT(Table36[[#This Row],[Account Description ]],5)</f>
        <v/>
      </c>
      <c r="G562" s="1"/>
      <c r="H562" s="1"/>
      <c r="I562" s="20"/>
      <c r="J562" s="1"/>
      <c r="K562" s="16"/>
      <c r="L562" s="16"/>
      <c r="M562" s="17">
        <f>Table36[[#This Row],[Debet]]</f>
        <v>0</v>
      </c>
      <c r="O562" s="3" t="s">
        <v>444</v>
      </c>
      <c r="P562" s="3" t="s">
        <v>445</v>
      </c>
      <c r="T562"/>
    </row>
    <row r="563" spans="1:22" x14ac:dyDescent="0.25">
      <c r="A563" s="11"/>
      <c r="B563" s="1"/>
      <c r="C563" s="13"/>
      <c r="D563" s="23"/>
      <c r="E563" s="23"/>
      <c r="F563" s="14" t="str">
        <f>LEFT(Table36[[#This Row],[Account Description ]],5)</f>
        <v/>
      </c>
      <c r="G563" s="1"/>
      <c r="H563" s="1"/>
      <c r="I563" s="20"/>
      <c r="J563" s="1"/>
      <c r="K563" s="16"/>
      <c r="L563" s="16"/>
      <c r="M563" s="17">
        <f>Table36[[#This Row],[Debet]]</f>
        <v>0</v>
      </c>
      <c r="O563" s="3" t="s">
        <v>444</v>
      </c>
      <c r="P563" s="3" t="s">
        <v>442</v>
      </c>
      <c r="Q563" s="3">
        <f>180000+144000</f>
        <v>324000</v>
      </c>
      <c r="R563" s="3" t="s">
        <v>446</v>
      </c>
      <c r="T563"/>
    </row>
    <row r="564" spans="1:22" x14ac:dyDescent="0.25">
      <c r="A564" s="11"/>
      <c r="B564" s="1"/>
      <c r="C564" s="13"/>
      <c r="D564" s="23"/>
      <c r="E564" s="23"/>
      <c r="F564" s="14" t="str">
        <f>LEFT(Table36[[#This Row],[Account Description ]],5)</f>
        <v/>
      </c>
      <c r="G564" s="1"/>
      <c r="H564" s="1"/>
      <c r="I564" s="20"/>
      <c r="J564" s="1"/>
      <c r="K564" s="16"/>
      <c r="L564" s="16"/>
      <c r="M564" s="17">
        <f>Table36[[#This Row],[Debet]]</f>
        <v>0</v>
      </c>
      <c r="O564" s="3" t="s">
        <v>442</v>
      </c>
      <c r="P564" s="3" t="s">
        <v>447</v>
      </c>
      <c r="T564"/>
    </row>
    <row r="565" spans="1:22" x14ac:dyDescent="0.25">
      <c r="A565" s="11"/>
      <c r="B565" s="1"/>
      <c r="C565" s="13"/>
      <c r="D565" s="23"/>
      <c r="E565" s="23"/>
      <c r="F565" s="14" t="str">
        <f>LEFT(Table36[[#This Row],[Account Description ]],5)</f>
        <v/>
      </c>
      <c r="G565" s="1"/>
      <c r="H565" s="1"/>
      <c r="I565" s="20"/>
      <c r="J565" s="1"/>
      <c r="K565" s="16"/>
      <c r="L565" s="16"/>
      <c r="M565" s="17">
        <f>Table36[[#This Row],[Debet]]</f>
        <v>0</v>
      </c>
      <c r="O565" s="3" t="s">
        <v>448</v>
      </c>
      <c r="P565" s="3" t="s">
        <v>447</v>
      </c>
      <c r="T565"/>
    </row>
    <row r="566" spans="1:22" x14ac:dyDescent="0.25">
      <c r="A566" s="11"/>
      <c r="B566" s="1"/>
      <c r="C566" s="13"/>
      <c r="D566" s="23"/>
      <c r="E566" s="23"/>
      <c r="F566" s="14" t="str">
        <f>LEFT(Table36[[#This Row],[Account Description ]],5)</f>
        <v/>
      </c>
      <c r="G566" s="1"/>
      <c r="H566" s="1"/>
      <c r="I566" s="20"/>
      <c r="J566" s="1"/>
      <c r="K566" s="16"/>
      <c r="L566" s="16"/>
      <c r="M566" s="17">
        <f>Table36[[#This Row],[Debet]]</f>
        <v>0</v>
      </c>
      <c r="T566"/>
    </row>
    <row r="567" spans="1:22" x14ac:dyDescent="0.25">
      <c r="A567" s="11"/>
      <c r="B567" s="1"/>
      <c r="C567" s="13"/>
      <c r="D567" s="23"/>
      <c r="E567" s="23"/>
      <c r="F567" s="14" t="str">
        <f>LEFT(Table36[[#This Row],[Account Description ]],5)</f>
        <v/>
      </c>
      <c r="G567" s="1"/>
      <c r="H567" s="1"/>
      <c r="I567" s="20"/>
      <c r="J567" s="1"/>
      <c r="K567" s="16"/>
      <c r="L567" s="16"/>
      <c r="M567" s="17">
        <f>Table36[[#This Row],[Debet]]</f>
        <v>0</v>
      </c>
      <c r="T567"/>
    </row>
    <row r="568" spans="1:22" x14ac:dyDescent="0.25">
      <c r="A568" s="11"/>
      <c r="B568" s="1"/>
      <c r="C568" s="13"/>
      <c r="D568" s="23"/>
      <c r="E568" s="23"/>
      <c r="F568" s="14" t="str">
        <f>LEFT(Table36[[#This Row],[Account Description ]],5)</f>
        <v/>
      </c>
      <c r="G568" s="1"/>
      <c r="H568" s="1"/>
      <c r="I568" s="20"/>
      <c r="J568" s="1"/>
      <c r="K568" s="16"/>
      <c r="L568" s="16"/>
      <c r="M568" s="17">
        <f>Table36[[#This Row],[Debet]]</f>
        <v>0</v>
      </c>
      <c r="T568"/>
    </row>
    <row r="569" spans="1:22" x14ac:dyDescent="0.25">
      <c r="A569" s="11"/>
      <c r="B569" s="1"/>
      <c r="C569" s="13"/>
      <c r="D569" s="23"/>
      <c r="E569" s="23"/>
      <c r="F569" s="14" t="str">
        <f>LEFT(Table36[[#This Row],[Account Description ]],5)</f>
        <v/>
      </c>
      <c r="G569" s="1"/>
      <c r="H569" s="1"/>
      <c r="I569" s="20"/>
      <c r="J569" s="1"/>
      <c r="K569" s="16"/>
      <c r="L569" s="16"/>
      <c r="M569" s="17">
        <f>Table36[[#This Row],[Debet]]</f>
        <v>0</v>
      </c>
      <c r="T569"/>
    </row>
    <row r="570" spans="1:22" x14ac:dyDescent="0.25">
      <c r="A570" s="11"/>
      <c r="B570" s="1"/>
      <c r="C570" s="13"/>
      <c r="D570" s="23"/>
      <c r="E570" s="23"/>
      <c r="F570" s="14" t="str">
        <f>LEFT(Table36[[#This Row],[Account Description ]],5)</f>
        <v/>
      </c>
      <c r="G570" s="1"/>
      <c r="H570" s="1"/>
      <c r="I570" s="20"/>
      <c r="J570" s="1"/>
      <c r="K570" s="16"/>
      <c r="L570" s="16"/>
      <c r="M570" s="17">
        <f>Table36[[#This Row],[Debet]]</f>
        <v>0</v>
      </c>
      <c r="T570"/>
    </row>
    <row r="571" spans="1:22" x14ac:dyDescent="0.25">
      <c r="A571" s="11"/>
      <c r="B571" s="1"/>
      <c r="C571" s="13"/>
      <c r="D571" s="23"/>
      <c r="E571" s="23"/>
      <c r="F571" s="14" t="str">
        <f>LEFT(Table36[[#This Row],[Account Description ]],5)</f>
        <v/>
      </c>
      <c r="G571" s="1"/>
      <c r="H571" s="1"/>
      <c r="I571" s="20"/>
      <c r="J571" s="1"/>
      <c r="K571" s="16"/>
      <c r="L571" s="16"/>
      <c r="M571" s="17">
        <f>Table36[[#This Row],[Debet]]</f>
        <v>0</v>
      </c>
      <c r="O571" s="3" t="s">
        <v>442</v>
      </c>
      <c r="P571" s="3" t="s">
        <v>445</v>
      </c>
      <c r="Q571" s="3">
        <v>43000000</v>
      </c>
      <c r="R571" s="3" t="s">
        <v>449</v>
      </c>
      <c r="S571" s="3">
        <v>322500</v>
      </c>
      <c r="T571" t="s">
        <v>450</v>
      </c>
      <c r="U571" s="3">
        <v>730950</v>
      </c>
      <c r="V571" t="s">
        <v>451</v>
      </c>
    </row>
    <row r="572" spans="1:22" x14ac:dyDescent="0.25">
      <c r="A572" s="11"/>
      <c r="B572" s="1"/>
      <c r="C572" s="13"/>
      <c r="D572" s="23"/>
      <c r="E572" s="23"/>
      <c r="F572" s="14" t="str">
        <f>LEFT(Table36[[#This Row],[Account Description ]],5)</f>
        <v/>
      </c>
      <c r="G572" s="1"/>
      <c r="H572" s="1"/>
      <c r="I572" s="20"/>
      <c r="J572" s="1"/>
      <c r="K572" s="16"/>
      <c r="L572" s="16"/>
      <c r="M572" s="17">
        <f>Table36[[#This Row],[Debet]]</f>
        <v>0</v>
      </c>
      <c r="T572"/>
    </row>
    <row r="573" spans="1:22" x14ac:dyDescent="0.25">
      <c r="A573" s="11"/>
      <c r="B573" s="1"/>
      <c r="C573" s="13"/>
      <c r="D573" s="23"/>
      <c r="E573" s="23"/>
      <c r="F573" s="14" t="str">
        <f>LEFT(Table36[[#This Row],[Account Description ]],5)</f>
        <v/>
      </c>
      <c r="G573" s="1"/>
      <c r="H573" s="1"/>
      <c r="I573" s="20"/>
      <c r="J573" s="1"/>
      <c r="K573" s="16"/>
      <c r="L573" s="16"/>
      <c r="M573" s="17">
        <f>Table36[[#This Row],[Debet]]</f>
        <v>0</v>
      </c>
      <c r="T573"/>
    </row>
    <row r="574" spans="1:22" x14ac:dyDescent="0.25">
      <c r="A574" s="11"/>
      <c r="B574" s="1"/>
      <c r="C574" s="13"/>
      <c r="D574" s="23"/>
      <c r="E574" s="23"/>
      <c r="F574" s="14" t="str">
        <f>LEFT(Table36[[#This Row],[Account Description ]],5)</f>
        <v/>
      </c>
      <c r="G574" s="1"/>
      <c r="H574" s="1"/>
      <c r="I574" s="20"/>
      <c r="J574" s="1"/>
      <c r="K574" s="16"/>
      <c r="L574" s="16"/>
      <c r="M574" s="17">
        <f>Table36[[#This Row],[Debet]]</f>
        <v>0</v>
      </c>
      <c r="T574"/>
    </row>
    <row r="575" spans="1:22" x14ac:dyDescent="0.25">
      <c r="A575" s="11"/>
      <c r="B575" s="1"/>
      <c r="C575" s="13"/>
      <c r="D575" s="23"/>
      <c r="E575" s="23"/>
      <c r="F575" s="14" t="str">
        <f>LEFT(Table36[[#This Row],[Account Description ]],5)</f>
        <v/>
      </c>
      <c r="G575" s="1"/>
      <c r="H575" s="1"/>
      <c r="I575" s="20"/>
      <c r="J575" s="1"/>
      <c r="K575" s="16"/>
      <c r="L575" s="16"/>
      <c r="M575" s="17">
        <f>Table36[[#This Row],[Debet]]</f>
        <v>0</v>
      </c>
      <c r="T575"/>
    </row>
    <row r="576" spans="1:22" x14ac:dyDescent="0.25">
      <c r="A576" s="11"/>
      <c r="B576" s="1"/>
      <c r="C576" s="13"/>
      <c r="D576" s="23"/>
      <c r="E576" s="23"/>
      <c r="F576" s="14" t="str">
        <f>LEFT(Table36[[#This Row],[Account Description ]],5)</f>
        <v/>
      </c>
      <c r="G576" s="1"/>
      <c r="H576" s="1"/>
      <c r="I576" s="20"/>
      <c r="J576" s="1"/>
      <c r="K576" s="16"/>
      <c r="L576" s="16"/>
      <c r="M576" s="17">
        <f>Table36[[#This Row],[Debet]]</f>
        <v>0</v>
      </c>
      <c r="T576"/>
    </row>
    <row r="577" spans="1:20" x14ac:dyDescent="0.25">
      <c r="A577" s="11"/>
      <c r="B577" s="1"/>
      <c r="C577" s="13"/>
      <c r="D577" s="23"/>
      <c r="E577" s="23"/>
      <c r="F577" s="14" t="str">
        <f>LEFT(Table36[[#This Row],[Account Description ]],5)</f>
        <v/>
      </c>
      <c r="G577" s="1"/>
      <c r="H577" s="1"/>
      <c r="I577" s="20"/>
      <c r="J577" s="1"/>
      <c r="K577" s="16"/>
      <c r="L577" s="16"/>
      <c r="M577" s="17">
        <f>Table36[[#This Row],[Debet]]</f>
        <v>0</v>
      </c>
      <c r="T577"/>
    </row>
    <row r="578" spans="1:20" x14ac:dyDescent="0.25">
      <c r="A578" s="11"/>
      <c r="B578" s="1"/>
      <c r="C578" s="13"/>
      <c r="D578" s="23"/>
      <c r="E578" s="23"/>
      <c r="F578" s="14" t="str">
        <f>LEFT(Table36[[#This Row],[Account Description ]],5)</f>
        <v/>
      </c>
      <c r="G578" s="1"/>
      <c r="H578" s="1"/>
      <c r="I578" s="20"/>
      <c r="J578" s="1"/>
      <c r="K578" s="16"/>
      <c r="L578" s="16"/>
      <c r="M578" s="17">
        <f>Table36[[#This Row],[Debet]]</f>
        <v>0</v>
      </c>
      <c r="T578"/>
    </row>
    <row r="579" spans="1:20" x14ac:dyDescent="0.25">
      <c r="A579" s="11"/>
      <c r="B579" s="1"/>
      <c r="C579" s="13"/>
      <c r="D579" s="23"/>
      <c r="E579" s="23"/>
      <c r="F579" s="14" t="str">
        <f>LEFT(Table36[[#This Row],[Account Description ]],5)</f>
        <v/>
      </c>
      <c r="G579" s="1"/>
      <c r="H579" s="1"/>
      <c r="I579" s="20"/>
      <c r="J579" s="1"/>
      <c r="K579" s="16"/>
      <c r="L579" s="16"/>
      <c r="M579" s="17">
        <f>Table36[[#This Row],[Debet]]</f>
        <v>0</v>
      </c>
      <c r="T579"/>
    </row>
    <row r="580" spans="1:20" x14ac:dyDescent="0.25">
      <c r="A580" s="11"/>
      <c r="B580" s="1"/>
      <c r="C580" s="13"/>
      <c r="D580" s="23"/>
      <c r="E580" s="23"/>
      <c r="F580" s="14" t="str">
        <f>LEFT(Table36[[#This Row],[Account Description ]],5)</f>
        <v/>
      </c>
      <c r="G580" s="1"/>
      <c r="H580" s="1"/>
      <c r="I580" s="20"/>
      <c r="J580" s="1"/>
      <c r="K580" s="16"/>
      <c r="L580" s="16"/>
      <c r="M580" s="17">
        <f>Table36[[#This Row],[Debet]]</f>
        <v>0</v>
      </c>
      <c r="T580"/>
    </row>
    <row r="581" spans="1:20" x14ac:dyDescent="0.25">
      <c r="A581" s="11"/>
      <c r="B581" s="1"/>
      <c r="C581" s="13"/>
      <c r="D581" s="23"/>
      <c r="E581" s="23"/>
      <c r="F581" s="14" t="str">
        <f>LEFT(Table36[[#This Row],[Account Description ]],5)</f>
        <v/>
      </c>
      <c r="G581" s="1"/>
      <c r="H581" s="1"/>
      <c r="I581" s="20"/>
      <c r="J581" s="1"/>
      <c r="K581" s="16"/>
      <c r="L581" s="16"/>
      <c r="M581" s="17">
        <f>Table36[[#This Row],[Debet]]</f>
        <v>0</v>
      </c>
      <c r="T581"/>
    </row>
    <row r="582" spans="1:20" x14ac:dyDescent="0.25">
      <c r="A582" s="11"/>
      <c r="B582" s="1"/>
      <c r="C582" s="13"/>
      <c r="D582" s="23"/>
      <c r="E582" s="23"/>
      <c r="F582" s="14" t="str">
        <f>LEFT(Table36[[#This Row],[Account Description ]],5)</f>
        <v/>
      </c>
      <c r="G582" s="1"/>
      <c r="H582" s="1"/>
      <c r="I582" s="20"/>
      <c r="J582" s="1"/>
      <c r="K582" s="16"/>
      <c r="L582" s="16"/>
      <c r="M582" s="17">
        <f>Table36[[#This Row],[Debet]]</f>
        <v>0</v>
      </c>
      <c r="T582"/>
    </row>
    <row r="583" spans="1:20" x14ac:dyDescent="0.25">
      <c r="A583" s="11"/>
      <c r="B583" s="1"/>
      <c r="C583" s="13"/>
      <c r="D583" s="23"/>
      <c r="E583" s="23"/>
      <c r="F583" s="14" t="str">
        <f>LEFT(Table36[[#This Row],[Account Description ]],5)</f>
        <v/>
      </c>
      <c r="G583" s="1"/>
      <c r="H583" s="1"/>
      <c r="I583" s="20"/>
      <c r="J583" s="1"/>
      <c r="K583" s="16"/>
      <c r="L583" s="16"/>
      <c r="M583" s="17">
        <f>Table36[[#This Row],[Debet]]</f>
        <v>0</v>
      </c>
      <c r="T583"/>
    </row>
    <row r="584" spans="1:20" x14ac:dyDescent="0.25">
      <c r="A584" s="11"/>
      <c r="B584" s="1"/>
      <c r="C584" s="13"/>
      <c r="D584" s="23"/>
      <c r="E584" s="23"/>
      <c r="F584" s="14" t="str">
        <f>LEFT(Table36[[#This Row],[Account Description ]],5)</f>
        <v/>
      </c>
      <c r="G584" s="1"/>
      <c r="H584" s="1"/>
      <c r="I584" s="20"/>
      <c r="J584" s="1"/>
      <c r="K584" s="16"/>
      <c r="L584" s="16"/>
      <c r="M584" s="17">
        <f>Table36[[#This Row],[Debet]]</f>
        <v>0</v>
      </c>
      <c r="T584"/>
    </row>
    <row r="585" spans="1:20" x14ac:dyDescent="0.25">
      <c r="A585" s="11"/>
      <c r="B585" s="1"/>
      <c r="C585" s="13"/>
      <c r="D585" s="23"/>
      <c r="E585" s="23"/>
      <c r="F585" s="14" t="str">
        <f>LEFT(Table36[[#This Row],[Account Description ]],5)</f>
        <v/>
      </c>
      <c r="G585" s="1"/>
      <c r="H585" s="1"/>
      <c r="I585" s="20"/>
      <c r="J585" s="1"/>
      <c r="K585" s="16"/>
      <c r="L585" s="16"/>
      <c r="M585" s="17">
        <f>Table36[[#This Row],[Debet]]</f>
        <v>0</v>
      </c>
      <c r="T585"/>
    </row>
    <row r="586" spans="1:20" x14ac:dyDescent="0.25">
      <c r="A586" s="11"/>
      <c r="B586" s="1"/>
      <c r="C586" s="13"/>
      <c r="D586" s="23"/>
      <c r="E586" s="23"/>
      <c r="F586" s="14" t="str">
        <f>LEFT(Table36[[#This Row],[Account Description ]],5)</f>
        <v/>
      </c>
      <c r="G586" s="1"/>
      <c r="H586" s="1"/>
      <c r="I586" s="20"/>
      <c r="J586" s="1"/>
      <c r="K586" s="16"/>
      <c r="L586" s="16"/>
      <c r="M586" s="17">
        <f>Table36[[#This Row],[Debet]]</f>
        <v>0</v>
      </c>
      <c r="T586"/>
    </row>
    <row r="587" spans="1:20" x14ac:dyDescent="0.25">
      <c r="A587" s="11"/>
      <c r="B587" s="1"/>
      <c r="C587" s="13"/>
      <c r="D587" s="23"/>
      <c r="E587" s="23"/>
      <c r="F587" s="14" t="str">
        <f>LEFT(Table36[[#This Row],[Account Description ]],5)</f>
        <v/>
      </c>
      <c r="G587" s="1"/>
      <c r="H587" s="1"/>
      <c r="I587" s="20"/>
      <c r="J587" s="1"/>
      <c r="K587" s="16"/>
      <c r="L587" s="16"/>
      <c r="M587" s="17">
        <f>Table36[[#This Row],[Debet]]</f>
        <v>0</v>
      </c>
      <c r="T587"/>
    </row>
    <row r="588" spans="1:20" x14ac:dyDescent="0.25">
      <c r="A588" s="11"/>
      <c r="B588" s="1"/>
      <c r="C588" s="13"/>
      <c r="D588" s="23"/>
      <c r="E588" s="23"/>
      <c r="F588" s="14" t="str">
        <f>LEFT(Table36[[#This Row],[Account Description ]],5)</f>
        <v/>
      </c>
      <c r="G588" s="1"/>
      <c r="H588" s="1"/>
      <c r="I588" s="20"/>
      <c r="J588" s="1"/>
      <c r="K588" s="16"/>
      <c r="L588" s="16"/>
      <c r="M588" s="17">
        <f>Table36[[#This Row],[Debet]]</f>
        <v>0</v>
      </c>
      <c r="T588"/>
    </row>
    <row r="589" spans="1:20" x14ac:dyDescent="0.25">
      <c r="A589" s="11"/>
      <c r="B589" s="1"/>
      <c r="C589" s="13"/>
      <c r="D589" s="23"/>
      <c r="E589" s="23"/>
      <c r="F589" s="14" t="str">
        <f>LEFT(Table36[[#This Row],[Account Description ]],5)</f>
        <v/>
      </c>
      <c r="G589" s="1"/>
      <c r="H589" s="1"/>
      <c r="I589" s="20"/>
      <c r="J589" s="1"/>
      <c r="K589" s="16"/>
      <c r="L589" s="16"/>
      <c r="M589" s="17">
        <f>Table36[[#This Row],[Debet]]</f>
        <v>0</v>
      </c>
      <c r="T589"/>
    </row>
    <row r="590" spans="1:20" x14ac:dyDescent="0.25">
      <c r="A590" s="11"/>
      <c r="B590" s="1"/>
      <c r="C590" s="13"/>
      <c r="D590" s="23"/>
      <c r="E590" s="23"/>
      <c r="F590" s="14" t="str">
        <f>LEFT(Table36[[#This Row],[Account Description ]],5)</f>
        <v/>
      </c>
      <c r="G590" s="1"/>
      <c r="H590" s="1"/>
      <c r="I590" s="20"/>
      <c r="J590" s="1"/>
      <c r="K590" s="16"/>
      <c r="L590" s="16"/>
      <c r="M590" s="17">
        <f>Table36[[#This Row],[Debet]]</f>
        <v>0</v>
      </c>
      <c r="T590"/>
    </row>
    <row r="591" spans="1:20" x14ac:dyDescent="0.25">
      <c r="A591" s="11"/>
      <c r="B591" s="1"/>
      <c r="C591" s="13"/>
      <c r="D591" s="23"/>
      <c r="E591" s="23"/>
      <c r="F591" s="14" t="str">
        <f>LEFT(Table36[[#This Row],[Account Description ]],5)</f>
        <v/>
      </c>
      <c r="G591" s="1"/>
      <c r="H591" s="1"/>
      <c r="I591" s="20"/>
      <c r="J591" s="1"/>
      <c r="K591" s="16"/>
      <c r="L591" s="16"/>
      <c r="M591" s="17">
        <f>Table36[[#This Row],[Debet]]</f>
        <v>0</v>
      </c>
      <c r="T591"/>
    </row>
    <row r="592" spans="1:20" x14ac:dyDescent="0.25">
      <c r="A592" s="11"/>
      <c r="B592" s="1"/>
      <c r="C592" s="13"/>
      <c r="D592" s="23"/>
      <c r="E592" s="23"/>
      <c r="F592" s="14" t="str">
        <f>LEFT(Table36[[#This Row],[Account Description ]],5)</f>
        <v/>
      </c>
      <c r="G592" s="1"/>
      <c r="H592" s="1"/>
      <c r="I592" s="20"/>
      <c r="J592" s="1"/>
      <c r="K592" s="16"/>
      <c r="L592" s="16"/>
      <c r="M592" s="17">
        <f>Table36[[#This Row],[Debet]]</f>
        <v>0</v>
      </c>
      <c r="T592"/>
    </row>
    <row r="593" spans="1:20" x14ac:dyDescent="0.25">
      <c r="A593" s="11"/>
      <c r="B593" s="1"/>
      <c r="C593" s="13"/>
      <c r="D593" s="23"/>
      <c r="E593" s="23"/>
      <c r="F593" s="14" t="str">
        <f>LEFT(Table36[[#This Row],[Account Description ]],5)</f>
        <v/>
      </c>
      <c r="G593" s="1"/>
      <c r="H593" s="1"/>
      <c r="I593" s="20"/>
      <c r="J593" s="1"/>
      <c r="K593" s="16"/>
      <c r="L593" s="16"/>
      <c r="M593" s="17">
        <f>Table36[[#This Row],[Debet]]</f>
        <v>0</v>
      </c>
      <c r="T593"/>
    </row>
    <row r="594" spans="1:20" x14ac:dyDescent="0.25">
      <c r="A594" s="11"/>
      <c r="B594" s="1"/>
      <c r="C594" s="13"/>
      <c r="D594" s="23"/>
      <c r="E594" s="23"/>
      <c r="F594" s="14" t="str">
        <f>LEFT(Table36[[#This Row],[Account Description ]],5)</f>
        <v/>
      </c>
      <c r="G594" s="1"/>
      <c r="H594" s="1"/>
      <c r="I594" s="20"/>
      <c r="J594" s="1"/>
      <c r="K594" s="16"/>
      <c r="L594" s="16"/>
      <c r="M594" s="17">
        <f>Table36[[#This Row],[Debet]]</f>
        <v>0</v>
      </c>
      <c r="T594"/>
    </row>
    <row r="595" spans="1:20" x14ac:dyDescent="0.25">
      <c r="A595" s="11"/>
      <c r="B595" s="1"/>
      <c r="C595" s="13"/>
      <c r="D595" s="23"/>
      <c r="E595" s="23"/>
      <c r="F595" s="14" t="str">
        <f>LEFT(Table36[[#This Row],[Account Description ]],5)</f>
        <v/>
      </c>
      <c r="G595" s="1"/>
      <c r="H595" s="1"/>
      <c r="I595" s="20"/>
      <c r="J595" s="1"/>
      <c r="K595" s="16"/>
      <c r="L595" s="16"/>
      <c r="M595" s="17">
        <f>Table36[[#This Row],[Debet]]</f>
        <v>0</v>
      </c>
      <c r="T595"/>
    </row>
    <row r="596" spans="1:20" x14ac:dyDescent="0.25">
      <c r="A596" s="11"/>
      <c r="B596" s="1"/>
      <c r="C596" s="13"/>
      <c r="D596" s="23"/>
      <c r="E596" s="23"/>
      <c r="F596" s="14" t="str">
        <f>LEFT(Table36[[#This Row],[Account Description ]],5)</f>
        <v/>
      </c>
      <c r="G596" s="1"/>
      <c r="H596" s="1"/>
      <c r="I596" s="20"/>
      <c r="J596" s="1"/>
      <c r="K596" s="16"/>
      <c r="L596" s="16"/>
      <c r="M596" s="17">
        <f>Table36[[#This Row],[Debet]]</f>
        <v>0</v>
      </c>
      <c r="T596"/>
    </row>
    <row r="597" spans="1:20" x14ac:dyDescent="0.25">
      <c r="A597" s="11"/>
      <c r="B597" s="1"/>
      <c r="C597" s="13"/>
      <c r="D597" s="23"/>
      <c r="E597" s="23"/>
      <c r="F597" s="14" t="str">
        <f>LEFT(Table36[[#This Row],[Account Description ]],5)</f>
        <v/>
      </c>
      <c r="G597" s="1"/>
      <c r="H597" s="1"/>
      <c r="I597" s="20"/>
      <c r="J597" s="1"/>
      <c r="K597" s="16"/>
      <c r="L597" s="16"/>
      <c r="M597" s="17">
        <f>Table36[[#This Row],[Debet]]</f>
        <v>0</v>
      </c>
      <c r="T597"/>
    </row>
    <row r="598" spans="1:20" x14ac:dyDescent="0.25">
      <c r="A598" s="11"/>
      <c r="B598" s="1"/>
      <c r="C598" s="13"/>
      <c r="D598" s="23"/>
      <c r="E598" s="23"/>
      <c r="F598" s="14" t="str">
        <f>LEFT(Table36[[#This Row],[Account Description ]],5)</f>
        <v/>
      </c>
      <c r="G598" s="1"/>
      <c r="H598" s="1"/>
      <c r="I598" s="20"/>
      <c r="J598" s="1"/>
      <c r="K598" s="16"/>
      <c r="L598" s="16"/>
      <c r="M598" s="17">
        <f>Table36[[#This Row],[Debet]]</f>
        <v>0</v>
      </c>
      <c r="T598"/>
    </row>
    <row r="599" spans="1:20" x14ac:dyDescent="0.25">
      <c r="A599" s="11"/>
      <c r="B599" s="1"/>
      <c r="C599" s="13"/>
      <c r="D599" s="23"/>
      <c r="E599" s="23"/>
      <c r="F599" s="14" t="str">
        <f>LEFT(Table36[[#This Row],[Account Description ]],5)</f>
        <v/>
      </c>
      <c r="G599" s="1"/>
      <c r="H599" s="1"/>
      <c r="I599" s="20"/>
      <c r="J599" s="1"/>
      <c r="K599" s="16"/>
      <c r="L599" s="16"/>
      <c r="M599" s="17">
        <f>Table36[[#This Row],[Debet]]</f>
        <v>0</v>
      </c>
      <c r="T599"/>
    </row>
    <row r="600" spans="1:20" x14ac:dyDescent="0.25">
      <c r="A600" s="11"/>
      <c r="B600" s="1"/>
      <c r="C600" s="13"/>
      <c r="D600" s="23"/>
      <c r="E600" s="23"/>
      <c r="F600" s="14" t="str">
        <f>LEFT(Table36[[#This Row],[Account Description ]],5)</f>
        <v/>
      </c>
      <c r="G600" s="1"/>
      <c r="H600" s="1"/>
      <c r="I600" s="20"/>
      <c r="J600" s="1"/>
      <c r="K600" s="16"/>
      <c r="L600" s="16"/>
      <c r="M600" s="17">
        <f>Table36[[#This Row],[Debet]]</f>
        <v>0</v>
      </c>
      <c r="T600"/>
    </row>
    <row r="601" spans="1:20" x14ac:dyDescent="0.25">
      <c r="A601" s="11"/>
      <c r="B601" s="1"/>
      <c r="C601" s="13"/>
      <c r="D601" s="23"/>
      <c r="E601" s="23"/>
      <c r="F601" s="14" t="str">
        <f>LEFT(Table36[[#This Row],[Account Description ]],5)</f>
        <v/>
      </c>
      <c r="G601" s="1"/>
      <c r="H601" s="1"/>
      <c r="I601" s="20"/>
      <c r="J601" s="1"/>
      <c r="K601" s="16"/>
      <c r="L601" s="16"/>
      <c r="M601" s="17">
        <f>Table36[[#This Row],[Debet]]</f>
        <v>0</v>
      </c>
      <c r="T601"/>
    </row>
    <row r="602" spans="1:20" x14ac:dyDescent="0.25">
      <c r="A602" s="11"/>
      <c r="B602" s="1"/>
      <c r="C602" s="13"/>
      <c r="D602" s="23"/>
      <c r="E602" s="23"/>
      <c r="F602" s="14" t="str">
        <f>LEFT(Table36[[#This Row],[Account Description ]],5)</f>
        <v/>
      </c>
      <c r="G602" s="1"/>
      <c r="H602" s="1"/>
      <c r="I602" s="20"/>
      <c r="J602" s="1"/>
      <c r="K602" s="16"/>
      <c r="L602" s="16"/>
      <c r="M602" s="17">
        <f>Table36[[#This Row],[Debet]]</f>
        <v>0</v>
      </c>
      <c r="T602"/>
    </row>
    <row r="603" spans="1:20" x14ac:dyDescent="0.25">
      <c r="A603" s="11"/>
      <c r="B603" s="1"/>
      <c r="C603" s="13"/>
      <c r="D603" s="23"/>
      <c r="E603" s="23"/>
      <c r="F603" s="14" t="str">
        <f>LEFT(Table36[[#This Row],[Account Description ]],5)</f>
        <v/>
      </c>
      <c r="G603" s="1"/>
      <c r="H603" s="1"/>
      <c r="I603" s="20"/>
      <c r="J603" s="1"/>
      <c r="K603" s="16"/>
      <c r="L603" s="16"/>
      <c r="M603" s="17">
        <f>Table36[[#This Row],[Debet]]</f>
        <v>0</v>
      </c>
      <c r="T603"/>
    </row>
    <row r="604" spans="1:20" x14ac:dyDescent="0.25">
      <c r="A604" s="11"/>
      <c r="B604" s="1"/>
      <c r="C604" s="13"/>
      <c r="D604" s="23"/>
      <c r="E604" s="23"/>
      <c r="F604" s="14" t="str">
        <f>LEFT(Table36[[#This Row],[Account Description ]],5)</f>
        <v/>
      </c>
      <c r="G604" s="1"/>
      <c r="H604" s="1"/>
      <c r="I604" s="20"/>
      <c r="J604" s="1"/>
      <c r="K604" s="16"/>
      <c r="L604" s="16"/>
      <c r="M604" s="17">
        <f>Table36[[#This Row],[Debet]]</f>
        <v>0</v>
      </c>
      <c r="T604"/>
    </row>
    <row r="605" spans="1:20" x14ac:dyDescent="0.25">
      <c r="A605" s="11"/>
      <c r="B605" s="1"/>
      <c r="C605" s="13"/>
      <c r="D605" s="23"/>
      <c r="E605" s="23"/>
      <c r="F605" s="14" t="str">
        <f>LEFT(Table36[[#This Row],[Account Description ]],5)</f>
        <v/>
      </c>
      <c r="G605" s="1"/>
      <c r="H605" s="1"/>
      <c r="I605" s="20"/>
      <c r="J605" s="1"/>
      <c r="K605" s="16"/>
      <c r="L605" s="16"/>
      <c r="M605" s="17">
        <f>Table36[[#This Row],[Debet]]</f>
        <v>0</v>
      </c>
      <c r="T605"/>
    </row>
    <row r="606" spans="1:20" x14ac:dyDescent="0.25">
      <c r="A606" s="11"/>
      <c r="B606" s="1"/>
      <c r="C606" s="13"/>
      <c r="D606" s="23"/>
      <c r="E606" s="23"/>
      <c r="F606" s="14" t="str">
        <f>LEFT(Table36[[#This Row],[Account Description ]],5)</f>
        <v/>
      </c>
      <c r="G606" s="1"/>
      <c r="H606" s="1"/>
      <c r="I606" s="20"/>
      <c r="J606" s="1"/>
      <c r="K606" s="16"/>
      <c r="L606" s="16"/>
      <c r="M606" s="17">
        <f>Table36[[#This Row],[Debet]]</f>
        <v>0</v>
      </c>
      <c r="T606"/>
    </row>
    <row r="607" spans="1:20" x14ac:dyDescent="0.25">
      <c r="A607" s="11"/>
      <c r="B607" s="1"/>
      <c r="C607" s="13"/>
      <c r="D607" s="23"/>
      <c r="E607" s="23"/>
      <c r="F607" s="14" t="str">
        <f>LEFT(Table36[[#This Row],[Account Description ]],5)</f>
        <v/>
      </c>
      <c r="G607" s="1"/>
      <c r="H607" s="1"/>
      <c r="I607" s="20"/>
      <c r="J607" s="1"/>
      <c r="K607" s="16"/>
      <c r="L607" s="16"/>
      <c r="M607" s="17">
        <f>Table36[[#This Row],[Debet]]</f>
        <v>0</v>
      </c>
      <c r="T607"/>
    </row>
    <row r="608" spans="1:20" x14ac:dyDescent="0.25">
      <c r="A608" s="11"/>
      <c r="B608" s="1"/>
      <c r="C608" s="13"/>
      <c r="D608" s="23"/>
      <c r="E608" s="23"/>
      <c r="F608" s="14" t="str">
        <f>LEFT(Table36[[#This Row],[Account Description ]],5)</f>
        <v/>
      </c>
      <c r="G608" s="1"/>
      <c r="H608" s="1"/>
      <c r="I608" s="20"/>
      <c r="J608" s="1"/>
      <c r="K608" s="16"/>
      <c r="L608" s="16"/>
      <c r="M608" s="17">
        <f>Table36[[#This Row],[Debet]]</f>
        <v>0</v>
      </c>
      <c r="T608"/>
    </row>
    <row r="609" spans="1:20" x14ac:dyDescent="0.25">
      <c r="A609" s="11"/>
      <c r="B609" s="1"/>
      <c r="C609" s="13"/>
      <c r="D609" s="23"/>
      <c r="E609" s="23"/>
      <c r="F609" s="14" t="str">
        <f>LEFT(Table36[[#This Row],[Account Description ]],5)</f>
        <v/>
      </c>
      <c r="G609" s="1"/>
      <c r="H609" s="1"/>
      <c r="I609" s="20"/>
      <c r="J609" s="1"/>
      <c r="K609" s="16"/>
      <c r="L609" s="16"/>
      <c r="M609" s="17">
        <f>Table36[[#This Row],[Debet]]</f>
        <v>0</v>
      </c>
      <c r="T609"/>
    </row>
    <row r="610" spans="1:20" x14ac:dyDescent="0.25">
      <c r="A610" s="11"/>
      <c r="B610" s="1"/>
      <c r="C610" s="13"/>
      <c r="D610" s="23"/>
      <c r="E610" s="23"/>
      <c r="F610" s="14" t="str">
        <f>LEFT(Table36[[#This Row],[Account Description ]],5)</f>
        <v/>
      </c>
      <c r="G610" s="1"/>
      <c r="H610" s="1"/>
      <c r="I610" s="20"/>
      <c r="J610" s="1"/>
      <c r="K610" s="16"/>
      <c r="L610" s="16"/>
      <c r="M610" s="17">
        <f>Table36[[#This Row],[Debet]]</f>
        <v>0</v>
      </c>
      <c r="T610"/>
    </row>
    <row r="611" spans="1:20" x14ac:dyDescent="0.25">
      <c r="A611" s="11"/>
      <c r="B611" s="1"/>
      <c r="C611" s="13"/>
      <c r="D611" s="23"/>
      <c r="E611" s="23"/>
      <c r="F611" s="14" t="str">
        <f>LEFT(Table36[[#This Row],[Account Description ]],5)</f>
        <v/>
      </c>
      <c r="G611" s="1"/>
      <c r="H611" s="1"/>
      <c r="I611" s="20"/>
      <c r="J611" s="1"/>
      <c r="K611" s="16"/>
      <c r="L611" s="16"/>
      <c r="M611" s="17">
        <f>Table36[[#This Row],[Debet]]</f>
        <v>0</v>
      </c>
      <c r="O611" s="3" t="s">
        <v>447</v>
      </c>
      <c r="P611" s="3" t="s">
        <v>444</v>
      </c>
      <c r="Q611" s="3">
        <v>61000000</v>
      </c>
      <c r="R611" s="3" t="s">
        <v>445</v>
      </c>
      <c r="S611" s="3">
        <v>1200000</v>
      </c>
      <c r="T611" t="s">
        <v>444</v>
      </c>
    </row>
    <row r="612" spans="1:20" x14ac:dyDescent="0.25">
      <c r="A612" s="11"/>
      <c r="B612" s="1"/>
      <c r="C612" s="13"/>
      <c r="D612" s="23"/>
      <c r="E612" s="23"/>
      <c r="F612" s="14" t="str">
        <f>LEFT(Table36[[#This Row],[Account Description ]],5)</f>
        <v/>
      </c>
      <c r="G612" s="1"/>
      <c r="H612" s="1"/>
      <c r="I612" s="20"/>
      <c r="J612" s="1"/>
      <c r="K612" s="16"/>
      <c r="L612" s="16"/>
      <c r="M612" s="17">
        <f>Table36[[#This Row],[Debet]]</f>
        <v>0</v>
      </c>
      <c r="T612"/>
    </row>
    <row r="613" spans="1:20" x14ac:dyDescent="0.25">
      <c r="A613" s="11"/>
      <c r="B613" s="1"/>
      <c r="C613" s="13"/>
      <c r="D613" s="23"/>
      <c r="E613" s="23"/>
      <c r="F613" s="14" t="str">
        <f>LEFT(Table36[[#This Row],[Account Description ]],5)</f>
        <v/>
      </c>
      <c r="G613" s="1"/>
      <c r="H613" s="1"/>
      <c r="I613" s="20"/>
      <c r="J613" s="1"/>
      <c r="K613" s="16"/>
      <c r="L613" s="16"/>
      <c r="M613" s="17">
        <f>Table36[[#This Row],[Debet]]</f>
        <v>0</v>
      </c>
      <c r="T613"/>
    </row>
    <row r="614" spans="1:20" x14ac:dyDescent="0.25">
      <c r="A614" s="11"/>
      <c r="B614" s="1"/>
      <c r="C614" s="13"/>
      <c r="D614" s="23"/>
      <c r="E614" s="23"/>
      <c r="F614" s="14" t="str">
        <f>LEFT(Table36[[#This Row],[Account Description ]],5)</f>
        <v/>
      </c>
      <c r="G614" s="1"/>
      <c r="H614" s="1"/>
      <c r="I614" s="20"/>
      <c r="J614" s="1"/>
      <c r="K614" s="16"/>
      <c r="L614" s="16"/>
      <c r="M614" s="17">
        <f>Table36[[#This Row],[Debet]]</f>
        <v>0</v>
      </c>
      <c r="T614"/>
    </row>
    <row r="615" spans="1:20" x14ac:dyDescent="0.25">
      <c r="A615" s="11"/>
      <c r="B615" s="1"/>
      <c r="C615" s="13"/>
      <c r="D615" s="23"/>
      <c r="E615" s="23"/>
      <c r="F615" s="14" t="str">
        <f>LEFT(Table36[[#This Row],[Account Description ]],5)</f>
        <v/>
      </c>
      <c r="G615" s="1"/>
      <c r="H615" s="1"/>
      <c r="I615" s="20"/>
      <c r="J615" s="1"/>
      <c r="K615" s="16"/>
      <c r="L615" s="16"/>
      <c r="M615" s="17">
        <f>Table36[[#This Row],[Debet]]</f>
        <v>0</v>
      </c>
      <c r="T615"/>
    </row>
    <row r="616" spans="1:20" x14ac:dyDescent="0.25">
      <c r="A616" s="11"/>
      <c r="B616" s="1"/>
      <c r="C616" s="13"/>
      <c r="D616" s="23"/>
      <c r="E616" s="23"/>
      <c r="F616" s="14" t="str">
        <f>LEFT(Table36[[#This Row],[Account Description ]],5)</f>
        <v/>
      </c>
      <c r="G616" s="1"/>
      <c r="H616" s="1"/>
      <c r="I616" s="20"/>
      <c r="J616" s="1"/>
      <c r="K616" s="16"/>
      <c r="L616" s="16"/>
      <c r="M616" s="17">
        <f>Table36[[#This Row],[Debet]]</f>
        <v>0</v>
      </c>
      <c r="T616"/>
    </row>
    <row r="617" spans="1:20" x14ac:dyDescent="0.25">
      <c r="A617" s="11"/>
      <c r="B617" s="1"/>
      <c r="C617" s="13"/>
      <c r="D617" s="23"/>
      <c r="E617" s="23"/>
      <c r="F617" s="14" t="str">
        <f>LEFT(Table36[[#This Row],[Account Description ]],5)</f>
        <v/>
      </c>
      <c r="G617" s="1"/>
      <c r="H617" s="1"/>
      <c r="I617" s="20"/>
      <c r="J617" s="1"/>
      <c r="K617" s="16"/>
      <c r="L617" s="16"/>
      <c r="M617" s="17">
        <f>Table36[[#This Row],[Debet]]</f>
        <v>0</v>
      </c>
      <c r="T617"/>
    </row>
    <row r="618" spans="1:20" x14ac:dyDescent="0.25">
      <c r="A618" s="11"/>
      <c r="B618" s="1"/>
      <c r="C618" s="13"/>
      <c r="D618" s="23"/>
      <c r="E618" s="23"/>
      <c r="F618" s="14" t="str">
        <f>LEFT(Table36[[#This Row],[Account Description ]],5)</f>
        <v/>
      </c>
      <c r="G618" s="1"/>
      <c r="H618" s="1"/>
      <c r="I618" s="20"/>
      <c r="J618" s="1"/>
      <c r="K618" s="16"/>
      <c r="L618" s="16"/>
      <c r="M618" s="17">
        <f>Table36[[#This Row],[Debet]]</f>
        <v>0</v>
      </c>
      <c r="T618"/>
    </row>
    <row r="619" spans="1:20" x14ac:dyDescent="0.25">
      <c r="A619" s="11"/>
      <c r="B619" s="1"/>
      <c r="C619" s="13"/>
      <c r="D619" s="23"/>
      <c r="E619" s="23"/>
      <c r="F619" s="14" t="str">
        <f>LEFT(Table36[[#This Row],[Account Description ]],5)</f>
        <v/>
      </c>
      <c r="G619" s="1"/>
      <c r="H619" s="1"/>
      <c r="I619" s="20"/>
      <c r="J619" s="1"/>
      <c r="K619" s="16"/>
      <c r="L619" s="16"/>
      <c r="M619" s="17">
        <f>Table36[[#This Row],[Debet]]</f>
        <v>0</v>
      </c>
      <c r="T619"/>
    </row>
    <row r="620" spans="1:20" x14ac:dyDescent="0.25">
      <c r="A620" s="11"/>
      <c r="B620" s="1"/>
      <c r="C620" s="13"/>
      <c r="D620" s="23"/>
      <c r="E620" s="23"/>
      <c r="F620" s="14" t="str">
        <f>LEFT(Table36[[#This Row],[Account Description ]],5)</f>
        <v/>
      </c>
      <c r="G620" s="1"/>
      <c r="H620" s="1"/>
      <c r="I620" s="20"/>
      <c r="J620" s="1"/>
      <c r="K620" s="16"/>
      <c r="L620" s="16"/>
      <c r="M620" s="17">
        <f>Table36[[#This Row],[Debet]]</f>
        <v>0</v>
      </c>
      <c r="T620"/>
    </row>
    <row r="621" spans="1:20" x14ac:dyDescent="0.25">
      <c r="A621" s="11"/>
      <c r="B621" s="1"/>
      <c r="C621" s="13"/>
      <c r="D621" s="23"/>
      <c r="E621" s="23"/>
      <c r="F621" s="14" t="str">
        <f>LEFT(Table36[[#This Row],[Account Description ]],5)</f>
        <v/>
      </c>
      <c r="G621" s="1"/>
      <c r="H621" s="1"/>
      <c r="I621" s="20"/>
      <c r="J621" s="1"/>
      <c r="K621" s="16"/>
      <c r="L621" s="16"/>
      <c r="M621" s="17">
        <f>Table36[[#This Row],[Debet]]</f>
        <v>0</v>
      </c>
      <c r="T621"/>
    </row>
    <row r="622" spans="1:20" x14ac:dyDescent="0.25">
      <c r="A622" s="11"/>
      <c r="B622" s="1"/>
      <c r="C622" s="13"/>
      <c r="D622" s="23"/>
      <c r="E622" s="23"/>
      <c r="F622" s="14" t="str">
        <f>LEFT(Table36[[#This Row],[Account Description ]],5)</f>
        <v/>
      </c>
      <c r="G622" s="1"/>
      <c r="H622" s="1"/>
      <c r="I622" s="20"/>
      <c r="J622" s="1"/>
      <c r="K622" s="16"/>
      <c r="L622" s="16"/>
      <c r="M622" s="17">
        <f>Table36[[#This Row],[Debet]]</f>
        <v>0</v>
      </c>
      <c r="T622"/>
    </row>
    <row r="623" spans="1:20" x14ac:dyDescent="0.25">
      <c r="A623" s="11"/>
      <c r="B623" s="1"/>
      <c r="C623" s="13"/>
      <c r="D623" s="23"/>
      <c r="E623" s="23"/>
      <c r="F623" s="14" t="str">
        <f>LEFT(Table36[[#This Row],[Account Description ]],5)</f>
        <v/>
      </c>
      <c r="G623" s="1"/>
      <c r="H623" s="1"/>
      <c r="I623" s="20"/>
      <c r="J623" s="1"/>
      <c r="K623" s="16"/>
      <c r="L623" s="16"/>
      <c r="M623" s="17">
        <f>Table36[[#This Row],[Debet]]</f>
        <v>0</v>
      </c>
      <c r="T623"/>
    </row>
    <row r="624" spans="1:20" x14ac:dyDescent="0.25">
      <c r="A624" s="11"/>
      <c r="B624" s="1"/>
      <c r="C624" s="13"/>
      <c r="D624" s="23"/>
      <c r="E624" s="23"/>
      <c r="F624" s="14" t="str">
        <f>LEFT(Table36[[#This Row],[Account Description ]],5)</f>
        <v/>
      </c>
      <c r="G624" s="1"/>
      <c r="H624" s="1"/>
      <c r="I624" s="20"/>
      <c r="J624" s="1"/>
      <c r="K624" s="16"/>
      <c r="L624" s="16"/>
      <c r="M624" s="17">
        <f>Table36[[#This Row],[Debet]]</f>
        <v>0</v>
      </c>
      <c r="T624"/>
    </row>
    <row r="625" spans="1:20" x14ac:dyDescent="0.25">
      <c r="A625" s="11"/>
      <c r="B625" s="1"/>
      <c r="C625" s="13"/>
      <c r="D625" s="23"/>
      <c r="E625" s="23"/>
      <c r="F625" s="14" t="str">
        <f>LEFT(Table36[[#This Row],[Account Description ]],5)</f>
        <v/>
      </c>
      <c r="G625" s="1"/>
      <c r="H625" s="1"/>
      <c r="I625" s="20"/>
      <c r="J625" s="1"/>
      <c r="K625" s="16"/>
      <c r="L625" s="16"/>
      <c r="M625" s="17">
        <f>Table36[[#This Row],[Debet]]</f>
        <v>0</v>
      </c>
      <c r="T625"/>
    </row>
    <row r="626" spans="1:20" x14ac:dyDescent="0.25">
      <c r="A626" s="11"/>
      <c r="B626" s="1"/>
      <c r="C626" s="13"/>
      <c r="D626" s="23"/>
      <c r="E626" s="23"/>
      <c r="F626" s="14" t="str">
        <f>LEFT(Table36[[#This Row],[Account Description ]],5)</f>
        <v/>
      </c>
      <c r="G626" s="1"/>
      <c r="H626" s="1"/>
      <c r="I626" s="20"/>
      <c r="J626" s="1"/>
      <c r="K626" s="16"/>
      <c r="L626" s="16"/>
      <c r="M626" s="17">
        <f>Table36[[#This Row],[Debet]]</f>
        <v>0</v>
      </c>
      <c r="T626"/>
    </row>
    <row r="627" spans="1:20" x14ac:dyDescent="0.25">
      <c r="A627" s="11"/>
      <c r="B627" s="1"/>
      <c r="C627" s="13"/>
      <c r="D627" s="23"/>
      <c r="E627" s="23"/>
      <c r="F627" s="14" t="str">
        <f>LEFT(Table36[[#This Row],[Account Description ]],5)</f>
        <v/>
      </c>
      <c r="G627" s="1"/>
      <c r="H627" s="1"/>
      <c r="I627" s="20"/>
      <c r="J627" s="1"/>
      <c r="K627" s="16"/>
      <c r="L627" s="16"/>
      <c r="M627" s="17">
        <f>Table36[[#This Row],[Debet]]</f>
        <v>0</v>
      </c>
      <c r="T627"/>
    </row>
    <row r="628" spans="1:20" x14ac:dyDescent="0.25">
      <c r="A628" s="11"/>
      <c r="B628" s="1"/>
      <c r="C628" s="13"/>
      <c r="D628" s="23"/>
      <c r="E628" s="23"/>
      <c r="F628" s="14" t="str">
        <f>LEFT(Table36[[#This Row],[Account Description ]],5)</f>
        <v/>
      </c>
      <c r="G628" s="1"/>
      <c r="H628" s="1"/>
      <c r="I628" s="20"/>
      <c r="J628" s="1"/>
      <c r="K628" s="16"/>
      <c r="L628" s="16"/>
      <c r="M628" s="17">
        <f>Table36[[#This Row],[Debet]]</f>
        <v>0</v>
      </c>
      <c r="T628"/>
    </row>
    <row r="629" spans="1:20" x14ac:dyDescent="0.25">
      <c r="A629" s="11"/>
      <c r="B629" s="1"/>
      <c r="C629" s="13"/>
      <c r="D629" s="23"/>
      <c r="E629" s="23"/>
      <c r="F629" s="14" t="str">
        <f>LEFT(Table36[[#This Row],[Account Description ]],5)</f>
        <v/>
      </c>
      <c r="G629" s="1"/>
      <c r="H629" s="1"/>
      <c r="I629" s="20"/>
      <c r="J629" s="1"/>
      <c r="K629" s="16"/>
      <c r="L629" s="16"/>
      <c r="M629" s="17">
        <f>Table36[[#This Row],[Debet]]</f>
        <v>0</v>
      </c>
      <c r="T629"/>
    </row>
    <row r="630" spans="1:20" x14ac:dyDescent="0.25">
      <c r="A630" s="11"/>
      <c r="B630" s="1"/>
      <c r="C630" s="13"/>
      <c r="D630" s="23"/>
      <c r="E630" s="23"/>
      <c r="F630" s="14" t="str">
        <f>LEFT(Table36[[#This Row],[Account Description ]],5)</f>
        <v/>
      </c>
      <c r="G630" s="1"/>
      <c r="H630" s="1"/>
      <c r="I630" s="20"/>
      <c r="J630" s="1"/>
      <c r="K630" s="16"/>
      <c r="L630" s="16"/>
      <c r="M630" s="17">
        <f>Table36[[#This Row],[Debet]]</f>
        <v>0</v>
      </c>
      <c r="T630"/>
    </row>
    <row r="631" spans="1:20" x14ac:dyDescent="0.25">
      <c r="A631" s="11"/>
      <c r="B631" s="1"/>
      <c r="C631" s="13"/>
      <c r="D631" s="23"/>
      <c r="E631" s="23"/>
      <c r="F631" s="14" t="str">
        <f>LEFT(Table36[[#This Row],[Account Description ]],5)</f>
        <v/>
      </c>
      <c r="G631" s="1"/>
      <c r="H631" s="1"/>
      <c r="I631" s="20"/>
      <c r="J631" s="1"/>
      <c r="K631" s="16"/>
      <c r="L631" s="16"/>
      <c r="M631" s="17">
        <f>Table36[[#This Row],[Debet]]</f>
        <v>0</v>
      </c>
      <c r="T631"/>
    </row>
    <row r="632" spans="1:20" x14ac:dyDescent="0.25">
      <c r="A632" s="11"/>
      <c r="B632" s="1"/>
      <c r="C632" s="13"/>
      <c r="D632" s="23"/>
      <c r="E632" s="23"/>
      <c r="F632" s="14" t="str">
        <f>LEFT(Table36[[#This Row],[Account Description ]],5)</f>
        <v/>
      </c>
      <c r="G632" s="1"/>
      <c r="H632" s="1"/>
      <c r="I632" s="20"/>
      <c r="J632" s="1"/>
      <c r="K632" s="16"/>
      <c r="L632" s="16"/>
      <c r="M632" s="17">
        <f>Table36[[#This Row],[Debet]]</f>
        <v>0</v>
      </c>
      <c r="T632"/>
    </row>
    <row r="633" spans="1:20" x14ac:dyDescent="0.25">
      <c r="A633" s="11"/>
      <c r="B633" s="1"/>
      <c r="C633" s="13"/>
      <c r="D633" s="23"/>
      <c r="E633" s="23"/>
      <c r="F633" s="14" t="str">
        <f>LEFT(Table36[[#This Row],[Account Description ]],5)</f>
        <v/>
      </c>
      <c r="G633" s="1"/>
      <c r="H633" s="1"/>
      <c r="I633" s="20"/>
      <c r="J633" s="1"/>
      <c r="K633" s="16"/>
      <c r="L633" s="16"/>
      <c r="M633" s="17">
        <f>Table36[[#This Row],[Debet]]</f>
        <v>0</v>
      </c>
      <c r="T633"/>
    </row>
    <row r="634" spans="1:20" x14ac:dyDescent="0.25">
      <c r="A634" s="11"/>
      <c r="B634" s="1"/>
      <c r="C634" s="13"/>
      <c r="D634" s="23"/>
      <c r="E634" s="23"/>
      <c r="F634" s="14" t="str">
        <f>LEFT(Table36[[#This Row],[Account Description ]],5)</f>
        <v/>
      </c>
      <c r="G634" s="1"/>
      <c r="H634" s="1"/>
      <c r="I634" s="20"/>
      <c r="J634" s="1"/>
      <c r="K634" s="16"/>
      <c r="L634" s="16"/>
      <c r="M634" s="17">
        <f>Table36[[#This Row],[Debet]]</f>
        <v>0</v>
      </c>
      <c r="T634"/>
    </row>
    <row r="635" spans="1:20" x14ac:dyDescent="0.25">
      <c r="A635" s="11"/>
      <c r="B635" s="1"/>
      <c r="C635" s="13"/>
      <c r="D635" s="23"/>
      <c r="E635" s="23"/>
      <c r="F635" s="14" t="str">
        <f>LEFT(Table36[[#This Row],[Account Description ]],5)</f>
        <v/>
      </c>
      <c r="G635" s="1"/>
      <c r="H635" s="1"/>
      <c r="I635" s="20"/>
      <c r="J635" s="1"/>
      <c r="K635" s="16"/>
      <c r="L635" s="16"/>
      <c r="M635" s="17">
        <f>Table36[[#This Row],[Debet]]</f>
        <v>0</v>
      </c>
      <c r="T635"/>
    </row>
    <row r="636" spans="1:20" x14ac:dyDescent="0.25">
      <c r="A636" s="11"/>
      <c r="B636" s="1"/>
      <c r="C636" s="13"/>
      <c r="D636" s="23"/>
      <c r="E636" s="23"/>
      <c r="F636" s="14" t="str">
        <f>LEFT(Table36[[#This Row],[Account Description ]],5)</f>
        <v/>
      </c>
      <c r="G636" s="1"/>
      <c r="H636" s="1"/>
      <c r="I636" s="20"/>
      <c r="J636" s="1"/>
      <c r="K636" s="16"/>
      <c r="L636" s="16"/>
      <c r="M636" s="17">
        <f>Table36[[#This Row],[Debet]]</f>
        <v>0</v>
      </c>
      <c r="T636"/>
    </row>
    <row r="637" spans="1:20" x14ac:dyDescent="0.25">
      <c r="A637" s="11"/>
      <c r="B637" s="1"/>
      <c r="C637" s="13"/>
      <c r="D637" s="23"/>
      <c r="E637" s="23"/>
      <c r="F637" s="14" t="str">
        <f>LEFT(Table36[[#This Row],[Account Description ]],5)</f>
        <v/>
      </c>
      <c r="G637" s="1"/>
      <c r="H637" s="1"/>
      <c r="I637" s="20"/>
      <c r="J637" s="1"/>
      <c r="K637" s="16"/>
      <c r="L637" s="16"/>
      <c r="M637" s="17">
        <f>Table36[[#This Row],[Debet]]</f>
        <v>0</v>
      </c>
      <c r="O637" s="3" t="s">
        <v>452</v>
      </c>
      <c r="P637" s="3" t="s">
        <v>445</v>
      </c>
      <c r="T637"/>
    </row>
    <row r="638" spans="1:20" x14ac:dyDescent="0.25">
      <c r="A638" s="11"/>
      <c r="B638" s="1"/>
      <c r="C638" s="13"/>
      <c r="D638" s="23"/>
      <c r="E638" s="23"/>
      <c r="F638" s="14" t="str">
        <f>LEFT(Table36[[#This Row],[Account Description ]],5)</f>
        <v/>
      </c>
      <c r="G638" s="1"/>
      <c r="H638" s="1"/>
      <c r="I638" s="20"/>
      <c r="J638" s="1"/>
      <c r="K638" s="16"/>
      <c r="L638" s="16"/>
      <c r="M638" s="17">
        <f>Table36[[#This Row],[Debet]]</f>
        <v>0</v>
      </c>
      <c r="T638"/>
    </row>
    <row r="639" spans="1:20" x14ac:dyDescent="0.25">
      <c r="A639" s="11"/>
      <c r="B639" s="1"/>
      <c r="C639" s="13"/>
      <c r="D639" s="23"/>
      <c r="E639" s="23"/>
      <c r="F639" s="14" t="str">
        <f>LEFT(Table36[[#This Row],[Account Description ]],5)</f>
        <v/>
      </c>
      <c r="G639" s="1"/>
      <c r="H639" s="1"/>
      <c r="I639" s="20"/>
      <c r="J639" s="1"/>
      <c r="K639" s="16"/>
      <c r="L639" s="16"/>
      <c r="M639" s="17">
        <f>Table36[[#This Row],[Debet]]</f>
        <v>0</v>
      </c>
      <c r="T639"/>
    </row>
    <row r="640" spans="1:20" x14ac:dyDescent="0.25">
      <c r="A640" s="11"/>
      <c r="B640" s="1"/>
      <c r="C640" s="13"/>
      <c r="D640" s="23"/>
      <c r="E640" s="23"/>
      <c r="F640" s="14" t="str">
        <f>LEFT(Table36[[#This Row],[Account Description ]],5)</f>
        <v/>
      </c>
      <c r="G640" s="1"/>
      <c r="H640" s="1"/>
      <c r="I640" s="20"/>
      <c r="J640" s="1"/>
      <c r="K640" s="16"/>
      <c r="L640" s="16"/>
      <c r="M640" s="17">
        <f>Table36[[#This Row],[Debet]]</f>
        <v>0</v>
      </c>
      <c r="T640"/>
    </row>
    <row r="641" spans="1:20" x14ac:dyDescent="0.25">
      <c r="A641" s="11"/>
      <c r="B641" s="1"/>
      <c r="C641" s="13"/>
      <c r="D641" s="23"/>
      <c r="E641" s="23"/>
      <c r="F641" s="14" t="str">
        <f>LEFT(Table36[[#This Row],[Account Description ]],5)</f>
        <v/>
      </c>
      <c r="G641" s="1"/>
      <c r="H641" s="1"/>
      <c r="I641" s="20"/>
      <c r="J641" s="1"/>
      <c r="K641" s="16"/>
      <c r="L641" s="16"/>
      <c r="M641" s="17">
        <f>Table36[[#This Row],[Debet]]</f>
        <v>0</v>
      </c>
      <c r="T641"/>
    </row>
    <row r="642" spans="1:20" x14ac:dyDescent="0.25">
      <c r="A642" s="11"/>
      <c r="B642" s="1"/>
      <c r="C642" s="13"/>
      <c r="D642" s="23"/>
      <c r="E642" s="23"/>
      <c r="F642" s="14" t="str">
        <f>LEFT(Table36[[#This Row],[Account Description ]],5)</f>
        <v/>
      </c>
      <c r="G642" s="1"/>
      <c r="H642" s="1"/>
      <c r="I642" s="20"/>
      <c r="J642" s="1"/>
      <c r="K642" s="16"/>
      <c r="L642" s="16"/>
      <c r="M642" s="17">
        <f>Table36[[#This Row],[Debet]]</f>
        <v>0</v>
      </c>
      <c r="T642"/>
    </row>
    <row r="643" spans="1:20" x14ac:dyDescent="0.25">
      <c r="A643" s="11"/>
      <c r="B643" s="1"/>
      <c r="C643" s="13"/>
      <c r="D643" s="23"/>
      <c r="E643" s="23"/>
      <c r="F643" s="14" t="str">
        <f>LEFT(Table36[[#This Row],[Account Description ]],5)</f>
        <v/>
      </c>
      <c r="G643" s="1"/>
      <c r="H643" s="1"/>
      <c r="I643" s="20"/>
      <c r="J643" s="1"/>
      <c r="K643" s="16"/>
      <c r="L643" s="16"/>
      <c r="M643" s="17">
        <f>Table36[[#This Row],[Debet]]</f>
        <v>0</v>
      </c>
      <c r="T643"/>
    </row>
    <row r="644" spans="1:20" x14ac:dyDescent="0.25">
      <c r="A644" s="11"/>
      <c r="B644" s="1"/>
      <c r="C644" s="13"/>
      <c r="D644" s="23"/>
      <c r="E644" s="23"/>
      <c r="F644" s="14" t="str">
        <f>LEFT(Table36[[#This Row],[Account Description ]],5)</f>
        <v/>
      </c>
      <c r="G644" s="1"/>
      <c r="H644" s="1"/>
      <c r="I644" s="20"/>
      <c r="J644" s="1"/>
      <c r="K644" s="16"/>
      <c r="L644" s="16"/>
      <c r="M644" s="17">
        <f>Table36[[#This Row],[Debet]]</f>
        <v>0</v>
      </c>
      <c r="T644"/>
    </row>
    <row r="645" spans="1:20" x14ac:dyDescent="0.25">
      <c r="A645" s="11"/>
      <c r="B645" s="1"/>
      <c r="C645" s="13"/>
      <c r="D645" s="23"/>
      <c r="E645" s="23"/>
      <c r="F645" s="14" t="str">
        <f>LEFT(Table36[[#This Row],[Account Description ]],5)</f>
        <v/>
      </c>
      <c r="G645" s="1"/>
      <c r="H645" s="1"/>
      <c r="I645" s="20"/>
      <c r="J645" s="1"/>
      <c r="K645" s="16"/>
      <c r="L645" s="16"/>
      <c r="M645" s="17">
        <f>Table36[[#This Row],[Debet]]</f>
        <v>0</v>
      </c>
      <c r="T645"/>
    </row>
    <row r="646" spans="1:20" x14ac:dyDescent="0.25">
      <c r="A646" s="11"/>
      <c r="B646" s="1"/>
      <c r="C646" s="13"/>
      <c r="D646" s="23"/>
      <c r="E646" s="23"/>
      <c r="F646" s="14" t="str">
        <f>LEFT(Table36[[#This Row],[Account Description ]],5)</f>
        <v/>
      </c>
      <c r="G646" s="1"/>
      <c r="H646" s="1"/>
      <c r="I646" s="20"/>
      <c r="J646" s="1"/>
      <c r="K646" s="16"/>
      <c r="L646" s="16"/>
      <c r="M646" s="17">
        <f>Table36[[#This Row],[Debet]]</f>
        <v>0</v>
      </c>
      <c r="T646"/>
    </row>
    <row r="647" spans="1:20" x14ac:dyDescent="0.25">
      <c r="A647" s="11"/>
      <c r="B647" s="1"/>
      <c r="C647" s="13"/>
      <c r="D647" s="23"/>
      <c r="E647" s="23"/>
      <c r="F647" s="14" t="str">
        <f>LEFT(Table36[[#This Row],[Account Description ]],5)</f>
        <v/>
      </c>
      <c r="G647" s="1"/>
      <c r="H647" s="1"/>
      <c r="I647" s="20"/>
      <c r="J647" s="1"/>
      <c r="K647" s="16"/>
      <c r="L647" s="16"/>
      <c r="M647" s="17">
        <f>Table36[[#This Row],[Debet]]</f>
        <v>0</v>
      </c>
      <c r="O647" s="3" t="s">
        <v>452</v>
      </c>
      <c r="P647" s="3" t="s">
        <v>442</v>
      </c>
      <c r="T647"/>
    </row>
    <row r="648" spans="1:20" x14ac:dyDescent="0.25">
      <c r="A648" s="11"/>
      <c r="B648" s="1"/>
      <c r="C648" s="13"/>
      <c r="D648" s="23"/>
      <c r="E648" s="23"/>
      <c r="F648" s="14" t="str">
        <f>LEFT(Table36[[#This Row],[Account Description ]],5)</f>
        <v/>
      </c>
      <c r="G648" s="1"/>
      <c r="H648" s="1"/>
      <c r="I648" s="20"/>
      <c r="J648" s="1"/>
      <c r="K648" s="16"/>
      <c r="L648" s="16"/>
      <c r="M648" s="17">
        <f>Table36[[#This Row],[Debet]]</f>
        <v>0</v>
      </c>
      <c r="T648"/>
    </row>
    <row r="649" spans="1:20" x14ac:dyDescent="0.25">
      <c r="A649" s="11"/>
      <c r="B649" s="1"/>
      <c r="C649" s="13"/>
      <c r="D649" s="23"/>
      <c r="E649" s="23"/>
      <c r="F649" s="14" t="str">
        <f>LEFT(Table36[[#This Row],[Account Description ]],5)</f>
        <v/>
      </c>
      <c r="G649" s="1"/>
      <c r="H649" s="1"/>
      <c r="I649" s="20"/>
      <c r="J649" s="1"/>
      <c r="K649" s="16"/>
      <c r="L649" s="16"/>
      <c r="M649" s="17">
        <f>Table36[[#This Row],[Debet]]</f>
        <v>0</v>
      </c>
      <c r="T649"/>
    </row>
    <row r="650" spans="1:20" x14ac:dyDescent="0.25">
      <c r="A650" s="11"/>
      <c r="B650" s="1"/>
      <c r="C650" s="13"/>
      <c r="D650" s="23"/>
      <c r="E650" s="23"/>
      <c r="F650" s="14" t="str">
        <f>LEFT(Table36[[#This Row],[Account Description ]],5)</f>
        <v/>
      </c>
      <c r="G650" s="1"/>
      <c r="H650" s="1"/>
      <c r="I650" s="20"/>
      <c r="J650" s="1"/>
      <c r="K650" s="16"/>
      <c r="L650" s="16"/>
      <c r="M650" s="17">
        <f>Table36[[#This Row],[Debet]]</f>
        <v>0</v>
      </c>
      <c r="T650"/>
    </row>
    <row r="651" spans="1:20" x14ac:dyDescent="0.25">
      <c r="A651" s="11"/>
      <c r="B651" s="1"/>
      <c r="C651" s="13"/>
      <c r="D651" s="23"/>
      <c r="E651" s="23"/>
      <c r="F651" s="14" t="str">
        <f>LEFT(Table36[[#This Row],[Account Description ]],5)</f>
        <v/>
      </c>
      <c r="G651" s="1"/>
      <c r="H651" s="1"/>
      <c r="I651" s="20"/>
      <c r="J651" s="1"/>
      <c r="K651" s="16"/>
      <c r="L651" s="16"/>
      <c r="M651" s="17">
        <f>Table36[[#This Row],[Debet]]</f>
        <v>0</v>
      </c>
      <c r="T651"/>
    </row>
    <row r="652" spans="1:20" x14ac:dyDescent="0.25">
      <c r="A652" s="11"/>
      <c r="B652" s="1"/>
      <c r="C652" s="13"/>
      <c r="D652" s="23"/>
      <c r="E652" s="23"/>
      <c r="F652" s="14" t="str">
        <f>LEFT(Table36[[#This Row],[Account Description ]],5)</f>
        <v/>
      </c>
      <c r="G652" s="1"/>
      <c r="H652" s="1"/>
      <c r="I652" s="20"/>
      <c r="J652" s="1"/>
      <c r="K652" s="16"/>
      <c r="L652" s="16"/>
      <c r="M652" s="17">
        <f>Table36[[#This Row],[Debet]]</f>
        <v>0</v>
      </c>
      <c r="T652"/>
    </row>
    <row r="653" spans="1:20" x14ac:dyDescent="0.25">
      <c r="A653" s="11"/>
      <c r="B653" s="1"/>
      <c r="C653" s="13"/>
      <c r="D653" s="23"/>
      <c r="E653" s="23"/>
      <c r="F653" s="14" t="str">
        <f>LEFT(Table36[[#This Row],[Account Description ]],5)</f>
        <v/>
      </c>
      <c r="G653" s="1"/>
      <c r="H653" s="1"/>
      <c r="I653" s="20"/>
      <c r="J653" s="1"/>
      <c r="K653" s="16"/>
      <c r="L653" s="16"/>
      <c r="M653" s="17">
        <f>Table36[[#This Row],[Debet]]</f>
        <v>0</v>
      </c>
      <c r="T653"/>
    </row>
    <row r="654" spans="1:20" x14ac:dyDescent="0.25">
      <c r="A654" s="11"/>
      <c r="B654" s="1"/>
      <c r="C654" s="13"/>
      <c r="D654" s="23"/>
      <c r="E654" s="23"/>
      <c r="F654" s="14" t="str">
        <f>LEFT(Table36[[#This Row],[Account Description ]],5)</f>
        <v/>
      </c>
      <c r="G654" s="1"/>
      <c r="H654" s="1"/>
      <c r="I654" s="20"/>
      <c r="J654" s="1"/>
      <c r="K654" s="16"/>
      <c r="L654" s="16"/>
      <c r="M654" s="17">
        <f>Table36[[#This Row],[Debet]]</f>
        <v>0</v>
      </c>
      <c r="T654"/>
    </row>
    <row r="655" spans="1:20" x14ac:dyDescent="0.25">
      <c r="A655" s="11"/>
      <c r="B655" s="1"/>
      <c r="C655" s="13"/>
      <c r="D655" s="23"/>
      <c r="E655" s="23"/>
      <c r="F655" s="14" t="str">
        <f>LEFT(Table36[[#This Row],[Account Description ]],5)</f>
        <v/>
      </c>
      <c r="G655" s="1"/>
      <c r="H655" s="1"/>
      <c r="I655" s="20"/>
      <c r="J655" s="1"/>
      <c r="K655" s="16"/>
      <c r="L655" s="16"/>
      <c r="M655" s="17">
        <f>Table36[[#This Row],[Debet]]</f>
        <v>0</v>
      </c>
      <c r="T655"/>
    </row>
    <row r="656" spans="1:20" x14ac:dyDescent="0.25">
      <c r="A656" s="11"/>
      <c r="B656" s="1"/>
      <c r="C656" s="13"/>
      <c r="D656" s="23"/>
      <c r="E656" s="23"/>
      <c r="F656" s="14" t="str">
        <f>LEFT(Table36[[#This Row],[Account Description ]],5)</f>
        <v/>
      </c>
      <c r="G656" s="1"/>
      <c r="H656" s="1"/>
      <c r="I656" s="20"/>
      <c r="J656" s="1"/>
      <c r="K656" s="16"/>
      <c r="L656" s="16"/>
      <c r="M656" s="17">
        <f>Table36[[#This Row],[Debet]]</f>
        <v>0</v>
      </c>
      <c r="T656"/>
    </row>
    <row r="657" spans="1:20" x14ac:dyDescent="0.25">
      <c r="A657" s="11"/>
      <c r="B657" s="1"/>
      <c r="C657" s="13"/>
      <c r="D657" s="23"/>
      <c r="E657" s="23"/>
      <c r="F657" s="14" t="str">
        <f>LEFT(Table36[[#This Row],[Account Description ]],5)</f>
        <v/>
      </c>
      <c r="G657" s="1"/>
      <c r="H657" s="1"/>
      <c r="I657" s="20"/>
      <c r="J657" s="1"/>
      <c r="K657" s="16"/>
      <c r="L657" s="16"/>
      <c r="M657" s="17">
        <f>Table36[[#This Row],[Debet]]</f>
        <v>0</v>
      </c>
      <c r="T657"/>
    </row>
    <row r="658" spans="1:20" x14ac:dyDescent="0.25">
      <c r="A658" s="11"/>
      <c r="B658" s="1"/>
      <c r="C658" s="13"/>
      <c r="D658" s="23"/>
      <c r="E658" s="23"/>
      <c r="F658" s="14" t="str">
        <f>LEFT(Table36[[#This Row],[Account Description ]],5)</f>
        <v/>
      </c>
      <c r="G658" s="1"/>
      <c r="H658" s="1"/>
      <c r="I658" s="20"/>
      <c r="J658" s="1"/>
      <c r="K658" s="16"/>
      <c r="L658" s="16"/>
      <c r="M658" s="17">
        <f>Table36[[#This Row],[Debet]]</f>
        <v>0</v>
      </c>
      <c r="T658"/>
    </row>
    <row r="659" spans="1:20" x14ac:dyDescent="0.25">
      <c r="A659" s="11"/>
      <c r="B659" s="1"/>
      <c r="C659" s="13"/>
      <c r="D659" s="23"/>
      <c r="E659" s="23"/>
      <c r="F659" s="14" t="str">
        <f>LEFT(Table36[[#This Row],[Account Description ]],5)</f>
        <v/>
      </c>
      <c r="G659" s="1"/>
      <c r="H659" s="1"/>
      <c r="I659" s="20"/>
      <c r="J659" s="1"/>
      <c r="K659" s="16"/>
      <c r="L659" s="16"/>
      <c r="M659" s="17">
        <f>Table36[[#This Row],[Debet]]</f>
        <v>0</v>
      </c>
      <c r="T659"/>
    </row>
    <row r="660" spans="1:20" x14ac:dyDescent="0.25">
      <c r="A660" s="11"/>
      <c r="B660" s="1"/>
      <c r="C660" s="13"/>
      <c r="D660" s="23"/>
      <c r="E660" s="23"/>
      <c r="F660" s="14" t="str">
        <f>LEFT(Table36[[#This Row],[Account Description ]],5)</f>
        <v/>
      </c>
      <c r="G660" s="1"/>
      <c r="H660" s="1"/>
      <c r="I660" s="20"/>
      <c r="J660" s="1"/>
      <c r="K660" s="16"/>
      <c r="L660" s="16"/>
      <c r="M660" s="17">
        <f>Table36[[#This Row],[Debet]]</f>
        <v>0</v>
      </c>
      <c r="T660"/>
    </row>
    <row r="661" spans="1:20" x14ac:dyDescent="0.25">
      <c r="A661" s="11"/>
      <c r="B661" s="1"/>
      <c r="C661" s="13"/>
      <c r="D661" s="23"/>
      <c r="E661" s="23"/>
      <c r="F661" s="14" t="str">
        <f>LEFT(Table36[[#This Row],[Account Description ]],5)</f>
        <v/>
      </c>
      <c r="G661" s="1"/>
      <c r="H661" s="1"/>
      <c r="I661" s="20"/>
      <c r="J661" s="1"/>
      <c r="K661" s="16"/>
      <c r="L661" s="16"/>
      <c r="M661" s="17">
        <f>Table36[[#This Row],[Debet]]</f>
        <v>0</v>
      </c>
      <c r="T661"/>
    </row>
    <row r="662" spans="1:20" x14ac:dyDescent="0.25">
      <c r="A662" s="11"/>
      <c r="B662" s="1"/>
      <c r="C662" s="13"/>
      <c r="D662" s="23"/>
      <c r="E662" s="23"/>
      <c r="F662" s="14" t="str">
        <f>LEFT(Table36[[#This Row],[Account Description ]],5)</f>
        <v/>
      </c>
      <c r="G662" s="1"/>
      <c r="H662" s="1"/>
      <c r="I662" s="20"/>
      <c r="J662" s="1"/>
      <c r="K662" s="16"/>
      <c r="L662" s="16"/>
      <c r="M662" s="17">
        <f>Table36[[#This Row],[Debet]]</f>
        <v>0</v>
      </c>
      <c r="T662"/>
    </row>
    <row r="663" spans="1:20" x14ac:dyDescent="0.25">
      <c r="A663" s="11"/>
      <c r="B663" s="1"/>
      <c r="C663" s="13"/>
      <c r="D663" s="23"/>
      <c r="E663" s="23"/>
      <c r="F663" s="14" t="str">
        <f>LEFT(Table36[[#This Row],[Account Description ]],5)</f>
        <v/>
      </c>
      <c r="G663" s="1"/>
      <c r="H663" s="1"/>
      <c r="I663" s="20"/>
      <c r="J663" s="1"/>
      <c r="K663" s="16"/>
      <c r="L663" s="16"/>
      <c r="M663" s="17">
        <f>Table36[[#This Row],[Debet]]</f>
        <v>0</v>
      </c>
      <c r="T663"/>
    </row>
    <row r="664" spans="1:20" x14ac:dyDescent="0.25">
      <c r="A664" s="11"/>
      <c r="B664" s="1"/>
      <c r="C664" s="13"/>
      <c r="D664" s="23"/>
      <c r="E664" s="23"/>
      <c r="F664" s="14" t="str">
        <f>LEFT(Table36[[#This Row],[Account Description ]],5)</f>
        <v/>
      </c>
      <c r="G664" s="1"/>
      <c r="H664" s="1"/>
      <c r="I664" s="20"/>
      <c r="J664" s="1"/>
      <c r="K664" s="16"/>
      <c r="L664" s="16"/>
      <c r="M664" s="17">
        <f>Table36[[#This Row],[Debet]]</f>
        <v>0</v>
      </c>
      <c r="T664"/>
    </row>
    <row r="665" spans="1:20" x14ac:dyDescent="0.25">
      <c r="A665" s="11"/>
      <c r="B665" s="1"/>
      <c r="C665" s="13"/>
      <c r="D665" s="23"/>
      <c r="E665" s="23"/>
      <c r="F665" s="14" t="str">
        <f>LEFT(Table36[[#This Row],[Account Description ]],5)</f>
        <v/>
      </c>
      <c r="G665" s="1"/>
      <c r="H665" s="1"/>
      <c r="I665" s="20"/>
      <c r="J665" s="1"/>
      <c r="K665" s="16"/>
      <c r="L665" s="16"/>
      <c r="M665" s="17">
        <f>Table36[[#This Row],[Debet]]</f>
        <v>0</v>
      </c>
      <c r="O665" s="3" t="s">
        <v>453</v>
      </c>
      <c r="P665" s="3" t="s">
        <v>444</v>
      </c>
      <c r="Q665" s="3">
        <v>5240000</v>
      </c>
      <c r="R665" s="3" t="s">
        <v>442</v>
      </c>
      <c r="S665" s="3">
        <v>1303500</v>
      </c>
      <c r="T665" t="s">
        <v>454</v>
      </c>
    </row>
    <row r="666" spans="1:20" x14ac:dyDescent="0.25">
      <c r="A666" s="11"/>
      <c r="B666" s="1"/>
      <c r="C666" s="13"/>
      <c r="D666" s="23"/>
      <c r="E666" s="23"/>
      <c r="F666" s="14" t="str">
        <f>LEFT(Table36[[#This Row],[Account Description ]],5)</f>
        <v/>
      </c>
      <c r="G666" s="1"/>
      <c r="H666" s="1"/>
      <c r="I666" s="20"/>
      <c r="J666" s="1"/>
      <c r="K666" s="16"/>
      <c r="L666" s="16"/>
      <c r="M666" s="17">
        <f>Table36[[#This Row],[Debet]]</f>
        <v>0</v>
      </c>
      <c r="T666"/>
    </row>
    <row r="667" spans="1:20" x14ac:dyDescent="0.25">
      <c r="A667" s="11"/>
      <c r="B667" s="1"/>
      <c r="C667" s="13"/>
      <c r="D667" s="23"/>
      <c r="E667" s="23"/>
      <c r="F667" s="14" t="str">
        <f>LEFT(Table36[[#This Row],[Account Description ]],5)</f>
        <v/>
      </c>
      <c r="G667" s="1"/>
      <c r="H667" s="1"/>
      <c r="I667" s="20"/>
      <c r="J667" s="1"/>
      <c r="K667" s="16"/>
      <c r="L667" s="16"/>
      <c r="M667" s="17">
        <f>Table36[[#This Row],[Debet]]</f>
        <v>0</v>
      </c>
      <c r="T667"/>
    </row>
    <row r="668" spans="1:20" x14ac:dyDescent="0.25">
      <c r="A668" s="11"/>
      <c r="B668" s="1"/>
      <c r="C668" s="13"/>
      <c r="D668" s="23"/>
      <c r="E668" s="23"/>
      <c r="F668" s="14" t="str">
        <f>LEFT(Table36[[#This Row],[Account Description ]],5)</f>
        <v/>
      </c>
      <c r="G668" s="1"/>
      <c r="H668" s="1"/>
      <c r="I668" s="20"/>
      <c r="J668" s="1"/>
      <c r="K668" s="16"/>
      <c r="L668" s="16"/>
      <c r="M668" s="17">
        <f>Table36[[#This Row],[Debet]]</f>
        <v>0</v>
      </c>
      <c r="T668"/>
    </row>
    <row r="669" spans="1:20" x14ac:dyDescent="0.25">
      <c r="A669" s="11"/>
      <c r="B669" s="1"/>
      <c r="C669" s="13"/>
      <c r="D669" s="23"/>
      <c r="E669" s="23"/>
      <c r="F669" s="14" t="str">
        <f>LEFT(Table36[[#This Row],[Account Description ]],5)</f>
        <v/>
      </c>
      <c r="G669" s="1"/>
      <c r="H669" s="1"/>
      <c r="I669" s="20"/>
      <c r="J669" s="1"/>
      <c r="K669" s="16"/>
      <c r="L669" s="16"/>
      <c r="M669" s="17">
        <f>Table36[[#This Row],[Debet]]</f>
        <v>0</v>
      </c>
      <c r="T669"/>
    </row>
    <row r="670" spans="1:20" x14ac:dyDescent="0.25">
      <c r="A670" s="11"/>
      <c r="B670" s="1"/>
      <c r="C670" s="13"/>
      <c r="D670" s="23"/>
      <c r="E670" s="23"/>
      <c r="F670" s="14" t="str">
        <f>LEFT(Table36[[#This Row],[Account Description ]],5)</f>
        <v/>
      </c>
      <c r="G670" s="1"/>
      <c r="H670" s="1"/>
      <c r="I670" s="20"/>
      <c r="J670" s="1"/>
      <c r="K670" s="16"/>
      <c r="L670" s="16"/>
      <c r="M670" s="17">
        <f>Table36[[#This Row],[Debet]]</f>
        <v>0</v>
      </c>
      <c r="O670" s="3" t="s">
        <v>453</v>
      </c>
      <c r="P670" s="3" t="s">
        <v>444</v>
      </c>
      <c r="Q670" s="3">
        <v>16200000</v>
      </c>
      <c r="R670" s="3" t="s">
        <v>442</v>
      </c>
      <c r="S670" s="3">
        <v>9400000</v>
      </c>
      <c r="T670" t="s">
        <v>455</v>
      </c>
    </row>
    <row r="671" spans="1:20" x14ac:dyDescent="0.25">
      <c r="A671" s="11"/>
      <c r="B671" s="1"/>
      <c r="C671" s="13"/>
      <c r="D671" s="23"/>
      <c r="E671" s="23"/>
      <c r="F671" s="14" t="str">
        <f>LEFT(Table36[[#This Row],[Account Description ]],5)</f>
        <v/>
      </c>
      <c r="G671" s="1"/>
      <c r="H671" s="1"/>
      <c r="I671" s="20"/>
      <c r="J671" s="1"/>
      <c r="K671" s="16"/>
      <c r="L671" s="16"/>
      <c r="M671" s="17">
        <f>Table36[[#This Row],[Debet]]</f>
        <v>0</v>
      </c>
      <c r="T671"/>
    </row>
    <row r="672" spans="1:20" x14ac:dyDescent="0.25">
      <c r="A672" s="11"/>
      <c r="B672" s="1"/>
      <c r="C672" s="13"/>
      <c r="D672" s="23"/>
      <c r="E672" s="23"/>
      <c r="F672" s="14" t="str">
        <f>LEFT(Table36[[#This Row],[Account Description ]],5)</f>
        <v/>
      </c>
      <c r="G672" s="1"/>
      <c r="H672" s="1"/>
      <c r="I672" s="20"/>
      <c r="J672" s="1"/>
      <c r="K672" s="16"/>
      <c r="L672" s="16"/>
      <c r="M672" s="17">
        <f>Table36[[#This Row],[Debet]]</f>
        <v>0</v>
      </c>
      <c r="T672"/>
    </row>
    <row r="673" spans="1:20" x14ac:dyDescent="0.25">
      <c r="A673" s="11"/>
      <c r="B673" s="1"/>
      <c r="C673" s="13"/>
      <c r="D673" s="23"/>
      <c r="E673" s="23"/>
      <c r="F673" s="14" t="str">
        <f>LEFT(Table36[[#This Row],[Account Description ]],5)</f>
        <v/>
      </c>
      <c r="G673" s="1"/>
      <c r="H673" s="1"/>
      <c r="I673" s="20"/>
      <c r="J673" s="1"/>
      <c r="K673" s="16"/>
      <c r="L673" s="16"/>
      <c r="M673" s="17">
        <f>Table36[[#This Row],[Debet]]</f>
        <v>0</v>
      </c>
      <c r="T673"/>
    </row>
    <row r="674" spans="1:20" x14ac:dyDescent="0.25">
      <c r="A674" s="11"/>
      <c r="B674" s="1"/>
      <c r="C674" s="13"/>
      <c r="D674" s="23"/>
      <c r="E674" s="23"/>
      <c r="F674" s="14" t="str">
        <f>LEFT(Table36[[#This Row],[Account Description ]],5)</f>
        <v/>
      </c>
      <c r="G674" s="1"/>
      <c r="H674" s="1"/>
      <c r="I674" s="20"/>
      <c r="J674" s="1"/>
      <c r="K674" s="16"/>
      <c r="L674" s="16"/>
      <c r="M674" s="17">
        <f>Table36[[#This Row],[Debet]]</f>
        <v>0</v>
      </c>
      <c r="T674"/>
    </row>
    <row r="675" spans="1:20" x14ac:dyDescent="0.25">
      <c r="A675" s="11"/>
      <c r="B675" s="1"/>
      <c r="C675" s="13"/>
      <c r="D675" s="23"/>
      <c r="E675" s="23"/>
      <c r="F675" s="14" t="str">
        <f>LEFT(Table36[[#This Row],[Account Description ]],5)</f>
        <v/>
      </c>
      <c r="G675" s="1"/>
      <c r="H675" s="1"/>
      <c r="I675" s="20"/>
      <c r="J675" s="1"/>
      <c r="K675" s="16"/>
      <c r="L675" s="16"/>
      <c r="M675" s="17">
        <f>Table36[[#This Row],[Debet]]</f>
        <v>0</v>
      </c>
      <c r="T675"/>
    </row>
    <row r="676" spans="1:20" x14ac:dyDescent="0.25">
      <c r="A676" s="11"/>
      <c r="B676" s="1"/>
      <c r="C676" s="13"/>
      <c r="D676" s="23"/>
      <c r="E676" s="23"/>
      <c r="F676" s="14" t="str">
        <f>LEFT(Table36[[#This Row],[Account Description ]],5)</f>
        <v/>
      </c>
      <c r="G676" s="1"/>
      <c r="H676" s="1"/>
      <c r="I676" s="20"/>
      <c r="J676" s="1"/>
      <c r="K676" s="16"/>
      <c r="L676" s="16"/>
      <c r="M676" s="17">
        <f>Table36[[#This Row],[Debet]]</f>
        <v>0</v>
      </c>
      <c r="T676"/>
    </row>
    <row r="677" spans="1:20" x14ac:dyDescent="0.25">
      <c r="A677" s="11"/>
      <c r="B677" s="1"/>
      <c r="C677" s="13"/>
      <c r="D677" s="23"/>
      <c r="E677" s="23"/>
      <c r="F677" s="14" t="str">
        <f>LEFT(Table36[[#This Row],[Account Description ]],5)</f>
        <v/>
      </c>
      <c r="G677" s="1"/>
      <c r="H677" s="1"/>
      <c r="I677" s="20"/>
      <c r="J677" s="1"/>
      <c r="K677" s="16"/>
      <c r="L677" s="16"/>
      <c r="M677" s="17">
        <f>Table36[[#This Row],[Debet]]</f>
        <v>0</v>
      </c>
      <c r="T677"/>
    </row>
    <row r="678" spans="1:20" x14ac:dyDescent="0.25">
      <c r="A678" s="11"/>
      <c r="B678" s="1"/>
      <c r="C678" s="13"/>
      <c r="D678" s="23"/>
      <c r="E678" s="23"/>
      <c r="F678" s="14" t="str">
        <f>LEFT(Table36[[#This Row],[Account Description ]],5)</f>
        <v/>
      </c>
      <c r="G678" s="1"/>
      <c r="H678" s="1"/>
      <c r="I678" s="20"/>
      <c r="J678" s="1"/>
      <c r="K678" s="16"/>
      <c r="L678" s="16"/>
      <c r="M678" s="17">
        <f>Table36[[#This Row],[Debet]]</f>
        <v>0</v>
      </c>
      <c r="T678"/>
    </row>
    <row r="679" spans="1:20" x14ac:dyDescent="0.25">
      <c r="A679" s="11"/>
      <c r="B679" s="1"/>
      <c r="C679" s="13"/>
      <c r="D679" s="23"/>
      <c r="E679" s="23"/>
      <c r="F679" s="14" t="str">
        <f>LEFT(Table36[[#This Row],[Account Description ]],5)</f>
        <v/>
      </c>
      <c r="G679" s="1"/>
      <c r="H679" s="1"/>
      <c r="I679" s="20"/>
      <c r="J679" s="1"/>
      <c r="K679" s="16"/>
      <c r="L679" s="16"/>
      <c r="M679" s="17">
        <f>Table36[[#This Row],[Debet]]</f>
        <v>0</v>
      </c>
      <c r="T679"/>
    </row>
    <row r="680" spans="1:20" x14ac:dyDescent="0.25">
      <c r="A680" s="11"/>
      <c r="B680" s="1"/>
      <c r="C680" s="13"/>
      <c r="D680" s="23"/>
      <c r="E680" s="23"/>
      <c r="F680" s="14" t="str">
        <f>LEFT(Table36[[#This Row],[Account Description ]],5)</f>
        <v/>
      </c>
      <c r="G680" s="1"/>
      <c r="H680" s="1"/>
      <c r="I680" s="20"/>
      <c r="J680" s="1"/>
      <c r="K680" s="16"/>
      <c r="L680" s="16"/>
      <c r="M680" s="17">
        <f>Table36[[#This Row],[Debet]]</f>
        <v>0</v>
      </c>
      <c r="T680"/>
    </row>
    <row r="681" spans="1:20" x14ac:dyDescent="0.25">
      <c r="A681" s="11"/>
      <c r="B681" s="1"/>
      <c r="C681" s="13"/>
      <c r="D681" s="23"/>
      <c r="E681" s="23"/>
      <c r="F681" s="14" t="str">
        <f>LEFT(Table36[[#This Row],[Account Description ]],5)</f>
        <v/>
      </c>
      <c r="G681" s="1"/>
      <c r="H681" s="1"/>
      <c r="I681" s="20"/>
      <c r="J681" s="1"/>
      <c r="K681" s="16"/>
      <c r="L681" s="16"/>
      <c r="M681" s="17">
        <f>Table36[[#This Row],[Debet]]</f>
        <v>0</v>
      </c>
      <c r="T681"/>
    </row>
    <row r="682" spans="1:20" x14ac:dyDescent="0.25">
      <c r="A682" s="11"/>
      <c r="B682" s="1"/>
      <c r="C682" s="13"/>
      <c r="D682" s="23"/>
      <c r="E682" s="23"/>
      <c r="F682" s="14" t="str">
        <f>LEFT(Table36[[#This Row],[Account Description ]],5)</f>
        <v/>
      </c>
      <c r="G682" s="1"/>
      <c r="H682" s="1"/>
      <c r="I682" s="20"/>
      <c r="J682" s="1"/>
      <c r="K682" s="16"/>
      <c r="L682" s="16"/>
      <c r="M682" s="17">
        <f>Table36[[#This Row],[Debet]]</f>
        <v>0</v>
      </c>
      <c r="T682"/>
    </row>
    <row r="683" spans="1:20" x14ac:dyDescent="0.25">
      <c r="A683" s="11"/>
      <c r="B683" s="1"/>
      <c r="C683" s="13"/>
      <c r="D683" s="23"/>
      <c r="E683" s="23"/>
      <c r="F683" s="14" t="str">
        <f>LEFT(Table36[[#This Row],[Account Description ]],5)</f>
        <v/>
      </c>
      <c r="G683" s="1"/>
      <c r="H683" s="1"/>
      <c r="I683" s="20"/>
      <c r="J683" s="1"/>
      <c r="K683" s="16"/>
      <c r="L683" s="16"/>
      <c r="M683" s="17">
        <f>Table36[[#This Row],[Debet]]</f>
        <v>0</v>
      </c>
      <c r="T683"/>
    </row>
    <row r="684" spans="1:20" x14ac:dyDescent="0.25">
      <c r="A684" s="11"/>
      <c r="B684" s="1"/>
      <c r="C684" s="13"/>
      <c r="D684" s="23"/>
      <c r="E684" s="23"/>
      <c r="F684" s="14" t="str">
        <f>LEFT(Table36[[#This Row],[Account Description ]],5)</f>
        <v/>
      </c>
      <c r="G684" s="1"/>
      <c r="H684" s="1"/>
      <c r="I684" s="20"/>
      <c r="J684" s="1"/>
      <c r="K684" s="16"/>
      <c r="L684" s="16"/>
      <c r="M684" s="17">
        <f>Table36[[#This Row],[Debet]]</f>
        <v>0</v>
      </c>
      <c r="T684"/>
    </row>
    <row r="685" spans="1:20" x14ac:dyDescent="0.25">
      <c r="A685" s="11"/>
      <c r="B685" s="1"/>
      <c r="C685" s="13"/>
      <c r="D685" s="23"/>
      <c r="E685" s="23"/>
      <c r="F685" s="14" t="str">
        <f>LEFT(Table36[[#This Row],[Account Description ]],5)</f>
        <v/>
      </c>
      <c r="G685" s="1"/>
      <c r="H685" s="1"/>
      <c r="I685" s="20"/>
      <c r="J685" s="1"/>
      <c r="K685" s="16"/>
      <c r="L685" s="16"/>
      <c r="M685" s="17">
        <f>Table36[[#This Row],[Debet]]</f>
        <v>0</v>
      </c>
      <c r="T685"/>
    </row>
    <row r="686" spans="1:20" x14ac:dyDescent="0.25">
      <c r="A686" s="11"/>
      <c r="B686" s="1"/>
      <c r="C686" s="13"/>
      <c r="D686" s="23"/>
      <c r="E686" s="23"/>
      <c r="F686" s="14" t="str">
        <f>LEFT(Table36[[#This Row],[Account Description ]],5)</f>
        <v/>
      </c>
      <c r="G686" s="1"/>
      <c r="H686" s="1"/>
      <c r="I686" s="20"/>
      <c r="J686" s="1"/>
      <c r="K686" s="16"/>
      <c r="L686" s="16"/>
      <c r="M686" s="17">
        <f>Table36[[#This Row],[Debet]]</f>
        <v>0</v>
      </c>
      <c r="T686"/>
    </row>
    <row r="687" spans="1:20" x14ac:dyDescent="0.25">
      <c r="A687" s="11"/>
      <c r="B687" s="1"/>
      <c r="C687" s="13"/>
      <c r="D687" s="23"/>
      <c r="E687" s="23"/>
      <c r="F687" s="14" t="str">
        <f>LEFT(Table36[[#This Row],[Account Description ]],5)</f>
        <v/>
      </c>
      <c r="G687" s="1"/>
      <c r="H687" s="1"/>
      <c r="I687" s="20"/>
      <c r="J687" s="1"/>
      <c r="K687" s="16"/>
      <c r="L687" s="16"/>
      <c r="M687" s="17">
        <f>Table36[[#This Row],[Debet]]</f>
        <v>0</v>
      </c>
      <c r="T687"/>
    </row>
    <row r="688" spans="1:20" x14ac:dyDescent="0.25">
      <c r="A688" s="11"/>
      <c r="B688" s="1"/>
      <c r="C688" s="13"/>
      <c r="D688" s="23"/>
      <c r="E688" s="23"/>
      <c r="F688" s="14" t="str">
        <f>LEFT(Table36[[#This Row],[Account Description ]],5)</f>
        <v/>
      </c>
      <c r="G688" s="1"/>
      <c r="H688" s="1"/>
      <c r="I688" s="20"/>
      <c r="J688" s="1"/>
      <c r="K688" s="16"/>
      <c r="L688" s="16"/>
      <c r="M688" s="17">
        <f>Table36[[#This Row],[Debet]]</f>
        <v>0</v>
      </c>
      <c r="T688"/>
    </row>
    <row r="689" spans="1:20" x14ac:dyDescent="0.25">
      <c r="A689" s="11"/>
      <c r="B689" s="1"/>
      <c r="C689" s="13"/>
      <c r="D689" s="23"/>
      <c r="E689" s="23"/>
      <c r="F689" s="14" t="str">
        <f>LEFT(Table36[[#This Row],[Account Description ]],5)</f>
        <v/>
      </c>
      <c r="G689" s="1"/>
      <c r="H689" s="1"/>
      <c r="I689" s="20"/>
      <c r="J689" s="1"/>
      <c r="K689" s="16"/>
      <c r="L689" s="16"/>
      <c r="M689" s="17">
        <f>Table36[[#This Row],[Debet]]</f>
        <v>0</v>
      </c>
      <c r="T689"/>
    </row>
    <row r="690" spans="1:20" x14ac:dyDescent="0.25">
      <c r="A690" s="11"/>
      <c r="B690" s="1"/>
      <c r="C690" s="13"/>
      <c r="D690" s="23"/>
      <c r="E690" s="23"/>
      <c r="F690" s="14" t="str">
        <f>LEFT(Table36[[#This Row],[Account Description ]],5)</f>
        <v/>
      </c>
      <c r="G690" s="1"/>
      <c r="H690" s="1"/>
      <c r="I690" s="20"/>
      <c r="J690" s="1"/>
      <c r="K690" s="16"/>
      <c r="L690" s="16"/>
      <c r="M690" s="17">
        <f>Table36[[#This Row],[Debet]]</f>
        <v>0</v>
      </c>
      <c r="T690"/>
    </row>
    <row r="691" spans="1:20" x14ac:dyDescent="0.25">
      <c r="A691" s="11"/>
      <c r="B691" s="1"/>
      <c r="C691" s="13"/>
      <c r="D691" s="23"/>
      <c r="E691" s="23"/>
      <c r="F691" s="14" t="str">
        <f>LEFT(Table36[[#This Row],[Account Description ]],5)</f>
        <v/>
      </c>
      <c r="G691" s="1"/>
      <c r="H691" s="1"/>
      <c r="I691" s="20"/>
      <c r="J691" s="1"/>
      <c r="K691" s="16"/>
      <c r="L691" s="16"/>
      <c r="M691" s="17">
        <f>Table36[[#This Row],[Debet]]</f>
        <v>0</v>
      </c>
      <c r="T691"/>
    </row>
    <row r="692" spans="1:20" x14ac:dyDescent="0.25">
      <c r="A692" s="11"/>
      <c r="B692" s="1"/>
      <c r="C692" s="13"/>
      <c r="D692" s="23"/>
      <c r="E692" s="23"/>
      <c r="F692" s="14" t="str">
        <f>LEFT(Table36[[#This Row],[Account Description ]],5)</f>
        <v/>
      </c>
      <c r="G692" s="1"/>
      <c r="H692" s="1"/>
      <c r="I692" s="20"/>
      <c r="J692" s="1"/>
      <c r="K692" s="16"/>
      <c r="L692" s="16"/>
      <c r="M692" s="17">
        <f>Table36[[#This Row],[Debet]]</f>
        <v>0</v>
      </c>
      <c r="T692"/>
    </row>
    <row r="693" spans="1:20" x14ac:dyDescent="0.25">
      <c r="A693" s="11"/>
      <c r="B693" s="1"/>
      <c r="C693" s="13"/>
      <c r="D693" s="23"/>
      <c r="E693" s="23"/>
      <c r="F693" s="14" t="str">
        <f>LEFT(Table36[[#This Row],[Account Description ]],5)</f>
        <v/>
      </c>
      <c r="G693" s="1"/>
      <c r="H693" s="1"/>
      <c r="I693" s="20"/>
      <c r="J693" s="1"/>
      <c r="K693" s="16"/>
      <c r="L693" s="16"/>
      <c r="M693" s="17">
        <f>Table36[[#This Row],[Debet]]</f>
        <v>0</v>
      </c>
      <c r="T693"/>
    </row>
    <row r="694" spans="1:20" x14ac:dyDescent="0.25">
      <c r="A694" s="11"/>
      <c r="B694" s="1"/>
      <c r="C694" s="13"/>
      <c r="D694" s="23"/>
      <c r="E694" s="23"/>
      <c r="F694" s="14" t="str">
        <f>LEFT(Table36[[#This Row],[Account Description ]],5)</f>
        <v/>
      </c>
      <c r="G694" s="1"/>
      <c r="H694" s="1"/>
      <c r="I694" s="20"/>
      <c r="J694" s="1"/>
      <c r="K694" s="16"/>
      <c r="L694" s="16"/>
      <c r="M694" s="17">
        <f>Table36[[#This Row],[Debet]]</f>
        <v>0</v>
      </c>
      <c r="T694"/>
    </row>
    <row r="695" spans="1:20" x14ac:dyDescent="0.25">
      <c r="A695" s="11"/>
      <c r="B695" s="1"/>
      <c r="C695" s="13"/>
      <c r="D695" s="23"/>
      <c r="E695" s="23"/>
      <c r="F695" s="14" t="str">
        <f>LEFT(Table36[[#This Row],[Account Description ]],5)</f>
        <v/>
      </c>
      <c r="G695" s="1"/>
      <c r="H695" s="1"/>
      <c r="I695" s="20"/>
      <c r="J695" s="1"/>
      <c r="K695" s="16"/>
      <c r="L695" s="16"/>
      <c r="M695" s="17">
        <f>Table36[[#This Row],[Debet]]</f>
        <v>0</v>
      </c>
      <c r="T695"/>
    </row>
    <row r="696" spans="1:20" x14ac:dyDescent="0.25">
      <c r="A696" s="11"/>
      <c r="B696" s="1"/>
      <c r="C696" s="13"/>
      <c r="D696" s="23"/>
      <c r="E696" s="23"/>
      <c r="F696" s="14" t="str">
        <f>LEFT(Table36[[#This Row],[Account Description ]],5)</f>
        <v/>
      </c>
      <c r="G696" s="1"/>
      <c r="H696" s="1"/>
      <c r="I696" s="20"/>
      <c r="J696" s="1"/>
      <c r="K696" s="16"/>
      <c r="L696" s="16"/>
      <c r="M696" s="17">
        <f>Table36[[#This Row],[Debet]]</f>
        <v>0</v>
      </c>
      <c r="T696"/>
    </row>
    <row r="697" spans="1:20" x14ac:dyDescent="0.25">
      <c r="A697" s="11"/>
      <c r="B697" s="1"/>
      <c r="C697" s="13"/>
      <c r="D697" s="23"/>
      <c r="E697" s="23"/>
      <c r="F697" s="14" t="str">
        <f>LEFT(Table36[[#This Row],[Account Description ]],5)</f>
        <v/>
      </c>
      <c r="G697" s="1"/>
      <c r="H697" s="1"/>
      <c r="I697" s="20"/>
      <c r="J697" s="1"/>
      <c r="K697" s="16"/>
      <c r="L697" s="16"/>
      <c r="M697" s="17">
        <f>Table36[[#This Row],[Debet]]</f>
        <v>0</v>
      </c>
      <c r="T697"/>
    </row>
    <row r="698" spans="1:20" x14ac:dyDescent="0.25">
      <c r="A698" s="11"/>
      <c r="B698" s="1"/>
      <c r="C698" s="13"/>
      <c r="D698" s="23"/>
      <c r="E698" s="23"/>
      <c r="F698" s="14" t="str">
        <f>LEFT(Table36[[#This Row],[Account Description ]],5)</f>
        <v/>
      </c>
      <c r="G698" s="1"/>
      <c r="H698" s="1"/>
      <c r="I698" s="20"/>
      <c r="J698" s="1"/>
      <c r="K698" s="16"/>
      <c r="L698" s="16"/>
      <c r="M698" s="17">
        <f>Table36[[#This Row],[Debet]]</f>
        <v>0</v>
      </c>
      <c r="T698"/>
    </row>
    <row r="699" spans="1:20" x14ac:dyDescent="0.25">
      <c r="A699" s="11"/>
      <c r="B699" s="1"/>
      <c r="C699" s="13"/>
      <c r="D699" s="23"/>
      <c r="E699" s="23"/>
      <c r="F699" s="14" t="str">
        <f>LEFT(Table36[[#This Row],[Account Description ]],5)</f>
        <v/>
      </c>
      <c r="G699" s="1"/>
      <c r="H699" s="1"/>
      <c r="I699" s="20"/>
      <c r="J699" s="1"/>
      <c r="K699" s="16"/>
      <c r="L699" s="16"/>
      <c r="M699" s="17">
        <f>Table36[[#This Row],[Debet]]</f>
        <v>0</v>
      </c>
      <c r="O699" s="3" t="s">
        <v>456</v>
      </c>
      <c r="P699" s="3" t="s">
        <v>448</v>
      </c>
      <c r="T699"/>
    </row>
    <row r="700" spans="1:20" x14ac:dyDescent="0.25">
      <c r="A700" s="11"/>
      <c r="B700" s="1"/>
      <c r="C700" s="13"/>
      <c r="D700" s="23"/>
      <c r="E700" s="23"/>
      <c r="F700" s="14" t="str">
        <f>LEFT(Table36[[#This Row],[Account Description ]],5)</f>
        <v/>
      </c>
      <c r="G700" s="1"/>
      <c r="H700" s="1"/>
      <c r="I700" s="20"/>
      <c r="J700" s="1"/>
      <c r="K700" s="16"/>
      <c r="L700" s="16"/>
      <c r="M700" s="17">
        <f>Table36[[#This Row],[Debet]]</f>
        <v>0</v>
      </c>
      <c r="T700"/>
    </row>
    <row r="701" spans="1:20" x14ac:dyDescent="0.25">
      <c r="A701" s="11"/>
      <c r="B701" s="1"/>
      <c r="C701" s="13"/>
      <c r="D701" s="23"/>
      <c r="E701" s="23"/>
      <c r="F701" s="14" t="str">
        <f>LEFT(Table36[[#This Row],[Account Description ]],5)</f>
        <v/>
      </c>
      <c r="G701" s="1"/>
      <c r="H701" s="1"/>
      <c r="I701" s="20"/>
      <c r="J701" s="1"/>
      <c r="K701" s="16"/>
      <c r="L701" s="16"/>
      <c r="M701" s="17">
        <f>Table36[[#This Row],[Debet]]</f>
        <v>0</v>
      </c>
      <c r="T701"/>
    </row>
    <row r="702" spans="1:20" x14ac:dyDescent="0.25">
      <c r="A702" s="11"/>
      <c r="B702" s="1"/>
      <c r="C702" s="13"/>
      <c r="D702" s="23"/>
      <c r="E702" s="23"/>
      <c r="F702" s="14" t="str">
        <f>LEFT(Table36[[#This Row],[Account Description ]],5)</f>
        <v/>
      </c>
      <c r="G702" s="1"/>
      <c r="H702" s="1"/>
      <c r="I702" s="20"/>
      <c r="J702" s="1"/>
      <c r="K702" s="16"/>
      <c r="L702" s="16"/>
      <c r="M702" s="17">
        <f>Table36[[#This Row],[Debet]]</f>
        <v>0</v>
      </c>
      <c r="T702"/>
    </row>
    <row r="703" spans="1:20" x14ac:dyDescent="0.25">
      <c r="A703" s="11"/>
      <c r="B703" s="1"/>
      <c r="C703" s="13"/>
      <c r="D703" s="23"/>
      <c r="E703" s="23"/>
      <c r="F703" s="14" t="str">
        <f>LEFT(Table36[[#This Row],[Account Description ]],5)</f>
        <v/>
      </c>
      <c r="G703" s="1"/>
      <c r="H703" s="1"/>
      <c r="I703" s="20"/>
      <c r="J703" s="1"/>
      <c r="K703" s="16"/>
      <c r="L703" s="16"/>
      <c r="M703" s="17">
        <f>Table36[[#This Row],[Debet]]</f>
        <v>0</v>
      </c>
      <c r="T703"/>
    </row>
    <row r="704" spans="1:20" x14ac:dyDescent="0.25">
      <c r="A704" s="11"/>
      <c r="B704" s="1"/>
      <c r="C704" s="13"/>
      <c r="D704" s="23"/>
      <c r="E704" s="23"/>
      <c r="F704" s="14" t="str">
        <f>LEFT(Table36[[#This Row],[Account Description ]],5)</f>
        <v/>
      </c>
      <c r="G704" s="1"/>
      <c r="H704" s="1"/>
      <c r="I704" s="20"/>
      <c r="J704" s="1"/>
      <c r="K704" s="16"/>
      <c r="L704" s="16"/>
      <c r="M704" s="17">
        <f>Table36[[#This Row],[Debet]]</f>
        <v>0</v>
      </c>
      <c r="T704"/>
    </row>
    <row r="705" spans="1:20" x14ac:dyDescent="0.25">
      <c r="A705" s="11"/>
      <c r="B705" s="1"/>
      <c r="C705" s="13"/>
      <c r="D705" s="23"/>
      <c r="E705" s="23"/>
      <c r="F705" s="14" t="str">
        <f>LEFT(Table36[[#This Row],[Account Description ]],5)</f>
        <v/>
      </c>
      <c r="G705" s="1"/>
      <c r="H705" s="1"/>
      <c r="I705" s="20"/>
      <c r="J705" s="1"/>
      <c r="K705" s="16"/>
      <c r="L705" s="16"/>
      <c r="M705" s="17">
        <f>Table36[[#This Row],[Debet]]</f>
        <v>0</v>
      </c>
      <c r="T705"/>
    </row>
    <row r="706" spans="1:20" x14ac:dyDescent="0.25">
      <c r="A706" s="11"/>
      <c r="B706" s="1"/>
      <c r="C706" s="13"/>
      <c r="D706" s="23"/>
      <c r="E706" s="23"/>
      <c r="F706" s="14" t="str">
        <f>LEFT(Table36[[#This Row],[Account Description ]],5)</f>
        <v/>
      </c>
      <c r="G706" s="1"/>
      <c r="H706" s="1"/>
      <c r="I706" s="20"/>
      <c r="J706" s="1"/>
      <c r="K706" s="16"/>
      <c r="L706" s="16"/>
      <c r="M706" s="17">
        <f>Table36[[#This Row],[Debet]]</f>
        <v>0</v>
      </c>
      <c r="T706"/>
    </row>
    <row r="707" spans="1:20" x14ac:dyDescent="0.25">
      <c r="A707" s="11"/>
      <c r="B707" s="1"/>
      <c r="C707" s="13"/>
      <c r="D707" s="23"/>
      <c r="E707" s="23"/>
      <c r="F707" s="14" t="str">
        <f>LEFT(Table36[[#This Row],[Account Description ]],5)</f>
        <v/>
      </c>
      <c r="G707" s="1"/>
      <c r="H707" s="1"/>
      <c r="I707" s="20"/>
      <c r="J707" s="1"/>
      <c r="K707" s="16"/>
      <c r="L707" s="16"/>
      <c r="M707" s="17">
        <f>Table36[[#This Row],[Debet]]</f>
        <v>0</v>
      </c>
      <c r="T707"/>
    </row>
    <row r="708" spans="1:20" x14ac:dyDescent="0.25">
      <c r="A708" s="11"/>
      <c r="B708" s="1"/>
      <c r="C708" s="13"/>
      <c r="D708" s="23"/>
      <c r="E708" s="23"/>
      <c r="F708" s="14" t="str">
        <f>LEFT(Table36[[#This Row],[Account Description ]],5)</f>
        <v/>
      </c>
      <c r="G708" s="1"/>
      <c r="H708" s="1"/>
      <c r="I708" s="20"/>
      <c r="J708" s="1"/>
      <c r="K708" s="16"/>
      <c r="L708" s="16"/>
      <c r="M708" s="17">
        <f>Table36[[#This Row],[Debet]]</f>
        <v>0</v>
      </c>
      <c r="T708"/>
    </row>
    <row r="709" spans="1:20" x14ac:dyDescent="0.25">
      <c r="A709" s="11"/>
      <c r="B709" s="1"/>
      <c r="C709" s="13"/>
      <c r="D709" s="23"/>
      <c r="E709" s="23"/>
      <c r="F709" s="14" t="str">
        <f>LEFT(Table36[[#This Row],[Account Description ]],5)</f>
        <v/>
      </c>
      <c r="G709" s="1"/>
      <c r="H709" s="1"/>
      <c r="I709" s="20"/>
      <c r="J709" s="1"/>
      <c r="K709" s="16"/>
      <c r="L709" s="16"/>
      <c r="M709" s="17">
        <f>Table36[[#This Row],[Debet]]</f>
        <v>0</v>
      </c>
      <c r="T709"/>
    </row>
    <row r="710" spans="1:20" x14ac:dyDescent="0.25">
      <c r="A710" s="11"/>
      <c r="B710" s="1"/>
      <c r="C710" s="13"/>
      <c r="D710" s="23"/>
      <c r="E710" s="23"/>
      <c r="F710" s="14" t="str">
        <f>LEFT(Table36[[#This Row],[Account Description ]],5)</f>
        <v/>
      </c>
      <c r="G710" s="1"/>
      <c r="H710" s="1"/>
      <c r="I710" s="20"/>
      <c r="J710" s="1"/>
      <c r="K710" s="16"/>
      <c r="L710" s="16"/>
      <c r="M710" s="17">
        <f>Table36[[#This Row],[Debet]]</f>
        <v>0</v>
      </c>
      <c r="T710"/>
    </row>
    <row r="711" spans="1:20" x14ac:dyDescent="0.25">
      <c r="A711" s="11"/>
      <c r="B711" s="1"/>
      <c r="C711" s="13"/>
      <c r="D711" s="23"/>
      <c r="E711" s="23"/>
      <c r="F711" s="14" t="str">
        <f>LEFT(Table36[[#This Row],[Account Description ]],5)</f>
        <v/>
      </c>
      <c r="G711" s="1"/>
      <c r="H711" s="1"/>
      <c r="I711" s="20"/>
      <c r="J711" s="1"/>
      <c r="K711" s="16"/>
      <c r="L711" s="16"/>
      <c r="M711" s="17">
        <f>Table36[[#This Row],[Debet]]</f>
        <v>0</v>
      </c>
      <c r="T711"/>
    </row>
    <row r="712" spans="1:20" x14ac:dyDescent="0.25">
      <c r="A712" s="11"/>
      <c r="B712" s="1"/>
      <c r="C712" s="13"/>
      <c r="D712" s="23"/>
      <c r="E712" s="23"/>
      <c r="F712" s="14" t="str">
        <f>LEFT(Table36[[#This Row],[Account Description ]],5)</f>
        <v/>
      </c>
      <c r="G712" s="1"/>
      <c r="H712" s="1"/>
      <c r="I712" s="20"/>
      <c r="J712" s="1"/>
      <c r="K712" s="16"/>
      <c r="L712" s="16"/>
      <c r="M712" s="17">
        <f>Table36[[#This Row],[Debet]]</f>
        <v>0</v>
      </c>
      <c r="T712"/>
    </row>
    <row r="713" spans="1:20" x14ac:dyDescent="0.25">
      <c r="A713" s="11"/>
      <c r="B713" s="1"/>
      <c r="C713" s="13"/>
      <c r="D713" s="23"/>
      <c r="E713" s="23"/>
      <c r="F713" s="14" t="str">
        <f>LEFT(Table36[[#This Row],[Account Description ]],5)</f>
        <v/>
      </c>
      <c r="G713" s="1"/>
      <c r="H713" s="1"/>
      <c r="I713" s="20"/>
      <c r="J713" s="1"/>
      <c r="K713" s="16"/>
      <c r="L713" s="16"/>
      <c r="M713" s="17">
        <f>Table36[[#This Row],[Debet]]</f>
        <v>0</v>
      </c>
      <c r="T713"/>
    </row>
    <row r="714" spans="1:20" x14ac:dyDescent="0.25">
      <c r="A714" s="11"/>
      <c r="B714" s="1"/>
      <c r="C714" s="13"/>
      <c r="D714" s="23"/>
      <c r="E714" s="23"/>
      <c r="F714" s="14" t="str">
        <f>LEFT(Table36[[#This Row],[Account Description ]],5)</f>
        <v/>
      </c>
      <c r="G714" s="1"/>
      <c r="H714" s="1"/>
      <c r="I714" s="20"/>
      <c r="J714" s="1"/>
      <c r="K714" s="16"/>
      <c r="L714" s="16"/>
      <c r="M714" s="17">
        <f>Table36[[#This Row],[Debet]]</f>
        <v>0</v>
      </c>
      <c r="T714"/>
    </row>
    <row r="715" spans="1:20" x14ac:dyDescent="0.25">
      <c r="A715" s="11"/>
      <c r="B715" s="1"/>
      <c r="C715" s="13"/>
      <c r="D715" s="23"/>
      <c r="E715" s="23"/>
      <c r="F715" s="14" t="str">
        <f>LEFT(Table36[[#This Row],[Account Description ]],5)</f>
        <v/>
      </c>
      <c r="G715" s="1"/>
      <c r="H715" s="1"/>
      <c r="I715" s="20"/>
      <c r="J715" s="1"/>
      <c r="K715" s="16"/>
      <c r="L715" s="16"/>
      <c r="M715" s="17">
        <f>Table36[[#This Row],[Debet]]</f>
        <v>0</v>
      </c>
      <c r="T715"/>
    </row>
    <row r="716" spans="1:20" x14ac:dyDescent="0.25">
      <c r="A716" s="11"/>
      <c r="B716" s="1"/>
      <c r="C716" s="13"/>
      <c r="D716" s="23"/>
      <c r="E716" s="23"/>
      <c r="F716" s="14" t="str">
        <f>LEFT(Table36[[#This Row],[Account Description ]],5)</f>
        <v/>
      </c>
      <c r="G716" s="1"/>
      <c r="H716" s="1"/>
      <c r="I716" s="20"/>
      <c r="J716" s="1"/>
      <c r="K716" s="16"/>
      <c r="L716" s="16"/>
      <c r="M716" s="17">
        <f>Table36[[#This Row],[Debet]]</f>
        <v>0</v>
      </c>
      <c r="T716"/>
    </row>
    <row r="717" spans="1:20" x14ac:dyDescent="0.25">
      <c r="A717" s="11"/>
      <c r="B717" s="1"/>
      <c r="C717" s="13"/>
      <c r="D717" s="23"/>
      <c r="E717" s="23"/>
      <c r="F717" s="14" t="str">
        <f>LEFT(Table36[[#This Row],[Account Description ]],5)</f>
        <v/>
      </c>
      <c r="G717" s="1"/>
      <c r="H717" s="1"/>
      <c r="I717" s="20"/>
      <c r="J717" s="1"/>
      <c r="K717" s="16"/>
      <c r="L717" s="16"/>
      <c r="M717" s="17">
        <f>Table36[[#This Row],[Debet]]</f>
        <v>0</v>
      </c>
      <c r="T717"/>
    </row>
    <row r="718" spans="1:20" x14ac:dyDescent="0.25">
      <c r="A718" s="11"/>
      <c r="B718" s="1"/>
      <c r="C718" s="13"/>
      <c r="D718" s="23"/>
      <c r="E718" s="23"/>
      <c r="F718" s="14" t="str">
        <f>LEFT(Table36[[#This Row],[Account Description ]],5)</f>
        <v/>
      </c>
      <c r="G718" s="1"/>
      <c r="H718" s="1"/>
      <c r="I718" s="20"/>
      <c r="J718" s="1"/>
      <c r="K718" s="16"/>
      <c r="L718" s="16"/>
      <c r="M718" s="17">
        <f>Table36[[#This Row],[Debet]]</f>
        <v>0</v>
      </c>
      <c r="T718"/>
    </row>
    <row r="719" spans="1:20" x14ac:dyDescent="0.25">
      <c r="A719" s="11"/>
      <c r="B719" s="1"/>
      <c r="C719" s="13"/>
      <c r="D719" s="23"/>
      <c r="E719" s="23"/>
      <c r="F719" s="14" t="str">
        <f>LEFT(Table36[[#This Row],[Account Description ]],5)</f>
        <v/>
      </c>
      <c r="G719" s="1"/>
      <c r="H719" s="1"/>
      <c r="I719" s="20"/>
      <c r="J719" s="1"/>
      <c r="K719" s="16"/>
      <c r="L719" s="16"/>
      <c r="M719" s="17">
        <f>Table36[[#This Row],[Debet]]</f>
        <v>0</v>
      </c>
      <c r="T719"/>
    </row>
    <row r="720" spans="1:20" x14ac:dyDescent="0.25">
      <c r="A720" s="11"/>
      <c r="B720" s="1"/>
      <c r="C720" s="13"/>
      <c r="D720" s="23"/>
      <c r="E720" s="23"/>
      <c r="F720" s="14" t="str">
        <f>LEFT(Table36[[#This Row],[Account Description ]],5)</f>
        <v/>
      </c>
      <c r="G720" s="1"/>
      <c r="H720" s="1"/>
      <c r="I720" s="20"/>
      <c r="J720" s="1"/>
      <c r="K720" s="16"/>
      <c r="L720" s="16"/>
      <c r="M720" s="17">
        <f>Table36[[#This Row],[Debet]]</f>
        <v>0</v>
      </c>
      <c r="T720"/>
    </row>
    <row r="721" spans="1:20" x14ac:dyDescent="0.25">
      <c r="A721" s="11"/>
      <c r="B721" s="1"/>
      <c r="C721" s="13"/>
      <c r="D721" s="23"/>
      <c r="E721" s="23"/>
      <c r="F721" s="14" t="str">
        <f>LEFT(Table36[[#This Row],[Account Description ]],5)</f>
        <v/>
      </c>
      <c r="G721" s="1"/>
      <c r="H721" s="1"/>
      <c r="I721" s="20"/>
      <c r="J721" s="1"/>
      <c r="K721" s="16"/>
      <c r="L721" s="16"/>
      <c r="M721" s="17">
        <f>Table36[[#This Row],[Debet]]</f>
        <v>0</v>
      </c>
      <c r="T721"/>
    </row>
    <row r="722" spans="1:20" x14ac:dyDescent="0.25">
      <c r="A722" s="11"/>
      <c r="B722" s="1"/>
      <c r="C722" s="13"/>
      <c r="D722" s="23"/>
      <c r="E722" s="23"/>
      <c r="F722" s="14" t="str">
        <f>LEFT(Table36[[#This Row],[Account Description ]],5)</f>
        <v/>
      </c>
      <c r="G722" s="1"/>
      <c r="H722" s="1"/>
      <c r="I722" s="20"/>
      <c r="J722" s="1"/>
      <c r="K722" s="16"/>
      <c r="L722" s="16"/>
      <c r="M722" s="17">
        <f>Table36[[#This Row],[Debet]]</f>
        <v>0</v>
      </c>
      <c r="T722"/>
    </row>
    <row r="723" spans="1:20" x14ac:dyDescent="0.25">
      <c r="A723" s="11"/>
      <c r="B723" s="1"/>
      <c r="C723" s="13"/>
      <c r="D723" s="23"/>
      <c r="E723" s="23"/>
      <c r="F723" s="14" t="str">
        <f>LEFT(Table36[[#This Row],[Account Description ]],5)</f>
        <v/>
      </c>
      <c r="G723" s="1"/>
      <c r="H723" s="1"/>
      <c r="I723" s="20"/>
      <c r="J723" s="1"/>
      <c r="K723" s="16"/>
      <c r="L723" s="16"/>
      <c r="M723" s="17">
        <f>Table36[[#This Row],[Debet]]</f>
        <v>0</v>
      </c>
      <c r="T723"/>
    </row>
    <row r="724" spans="1:20" x14ac:dyDescent="0.25">
      <c r="A724" s="11"/>
      <c r="B724" s="1"/>
      <c r="C724" s="13"/>
      <c r="D724" s="23"/>
      <c r="E724" s="23"/>
      <c r="F724" s="14" t="str">
        <f>LEFT(Table36[[#This Row],[Account Description ]],5)</f>
        <v/>
      </c>
      <c r="G724" s="1"/>
      <c r="H724" s="1"/>
      <c r="I724" s="20"/>
      <c r="J724" s="1"/>
      <c r="K724" s="16"/>
      <c r="L724" s="16"/>
      <c r="M724" s="17">
        <f>Table36[[#This Row],[Debet]]</f>
        <v>0</v>
      </c>
      <c r="T724"/>
    </row>
    <row r="725" spans="1:20" x14ac:dyDescent="0.25">
      <c r="A725" s="11"/>
      <c r="B725" s="1"/>
      <c r="C725" s="13"/>
      <c r="D725" s="23"/>
      <c r="E725" s="23"/>
      <c r="F725" s="14" t="str">
        <f>LEFT(Table36[[#This Row],[Account Description ]],5)</f>
        <v/>
      </c>
      <c r="G725" s="1"/>
      <c r="H725" s="1"/>
      <c r="I725" s="20"/>
      <c r="J725" s="1"/>
      <c r="K725" s="16"/>
      <c r="L725" s="16"/>
      <c r="M725" s="17">
        <f>Table36[[#This Row],[Debet]]</f>
        <v>0</v>
      </c>
      <c r="T725"/>
    </row>
    <row r="726" spans="1:20" x14ac:dyDescent="0.25">
      <c r="A726" s="11"/>
      <c r="B726" s="1"/>
      <c r="C726" s="13"/>
      <c r="D726" s="23"/>
      <c r="E726" s="23"/>
      <c r="F726" s="14" t="str">
        <f>LEFT(Table36[[#This Row],[Account Description ]],5)</f>
        <v/>
      </c>
      <c r="G726" s="1"/>
      <c r="H726" s="1"/>
      <c r="I726" s="20"/>
      <c r="J726" s="1"/>
      <c r="K726" s="16"/>
      <c r="L726" s="16"/>
      <c r="M726" s="17">
        <f>Table36[[#This Row],[Debet]]</f>
        <v>0</v>
      </c>
      <c r="T726"/>
    </row>
    <row r="727" spans="1:20" x14ac:dyDescent="0.25">
      <c r="A727" s="11"/>
      <c r="B727" s="1"/>
      <c r="C727" s="13"/>
      <c r="D727" s="23"/>
      <c r="E727" s="23"/>
      <c r="F727" s="14" t="str">
        <f>LEFT(Table36[[#This Row],[Account Description ]],5)</f>
        <v/>
      </c>
      <c r="G727" s="1"/>
      <c r="H727" s="1"/>
      <c r="I727" s="20"/>
      <c r="J727" s="1"/>
      <c r="K727" s="16"/>
      <c r="L727" s="16"/>
      <c r="M727" s="17">
        <f>Table36[[#This Row],[Debet]]</f>
        <v>0</v>
      </c>
      <c r="T727"/>
    </row>
    <row r="728" spans="1:20" x14ac:dyDescent="0.25">
      <c r="A728" s="11"/>
      <c r="B728" s="1"/>
      <c r="C728" s="13"/>
      <c r="D728" s="23"/>
      <c r="E728" s="23"/>
      <c r="F728" s="14" t="str">
        <f>LEFT(Table36[[#This Row],[Account Description ]],5)</f>
        <v/>
      </c>
      <c r="G728" s="1"/>
      <c r="H728" s="1"/>
      <c r="I728" s="20"/>
      <c r="J728" s="1"/>
      <c r="K728" s="16"/>
      <c r="L728" s="16"/>
      <c r="M728" s="17">
        <f>Table36[[#This Row],[Debet]]</f>
        <v>0</v>
      </c>
      <c r="T728"/>
    </row>
    <row r="729" spans="1:20" x14ac:dyDescent="0.25">
      <c r="A729" s="11"/>
      <c r="B729" s="1"/>
      <c r="C729" s="13"/>
      <c r="D729" s="23"/>
      <c r="E729" s="23"/>
      <c r="F729" s="14" t="str">
        <f>LEFT(Table36[[#This Row],[Account Description ]],5)</f>
        <v/>
      </c>
      <c r="G729" s="1"/>
      <c r="H729" s="1"/>
      <c r="I729" s="20"/>
      <c r="J729" s="1"/>
      <c r="K729" s="16"/>
      <c r="L729" s="16"/>
      <c r="M729" s="17">
        <f>Table36[[#This Row],[Debet]]</f>
        <v>0</v>
      </c>
      <c r="T729"/>
    </row>
    <row r="730" spans="1:20" x14ac:dyDescent="0.25">
      <c r="A730" s="11"/>
      <c r="B730" s="1"/>
      <c r="C730" s="13"/>
      <c r="D730" s="23"/>
      <c r="E730" s="23"/>
      <c r="F730" s="14" t="str">
        <f>LEFT(Table36[[#This Row],[Account Description ]],5)</f>
        <v/>
      </c>
      <c r="G730" s="1"/>
      <c r="H730" s="1"/>
      <c r="I730" s="20"/>
      <c r="J730" s="1"/>
      <c r="K730" s="16"/>
      <c r="L730" s="16"/>
      <c r="M730" s="17">
        <f>Table36[[#This Row],[Debet]]</f>
        <v>0</v>
      </c>
      <c r="T730"/>
    </row>
    <row r="731" spans="1:20" x14ac:dyDescent="0.25">
      <c r="A731" s="11"/>
      <c r="B731" s="1"/>
      <c r="C731" s="13"/>
      <c r="D731" s="23"/>
      <c r="E731" s="23"/>
      <c r="F731" s="14" t="str">
        <f>LEFT(Table36[[#This Row],[Account Description ]],5)</f>
        <v/>
      </c>
      <c r="G731" s="1"/>
      <c r="H731" s="1"/>
      <c r="I731" s="20"/>
      <c r="J731" s="1"/>
      <c r="K731" s="16"/>
      <c r="L731" s="16"/>
      <c r="M731" s="17">
        <f>Table36[[#This Row],[Debet]]</f>
        <v>0</v>
      </c>
      <c r="T731"/>
    </row>
    <row r="732" spans="1:20" x14ac:dyDescent="0.25">
      <c r="A732" s="11"/>
      <c r="B732" s="1"/>
      <c r="C732" s="13"/>
      <c r="D732" s="23"/>
      <c r="E732" s="23"/>
      <c r="F732" s="14" t="str">
        <f>LEFT(Table36[[#This Row],[Account Description ]],5)</f>
        <v/>
      </c>
      <c r="G732" s="1"/>
      <c r="H732" s="1"/>
      <c r="I732" s="20"/>
      <c r="J732" s="1"/>
      <c r="K732" s="16"/>
      <c r="L732" s="16"/>
      <c r="M732" s="17">
        <f>Table36[[#This Row],[Debet]]</f>
        <v>0</v>
      </c>
      <c r="T732"/>
    </row>
    <row r="733" spans="1:20" x14ac:dyDescent="0.25">
      <c r="A733" s="11"/>
      <c r="B733" s="1"/>
      <c r="C733" s="13"/>
      <c r="D733" s="23"/>
      <c r="E733" s="23"/>
      <c r="F733" s="14" t="str">
        <f>LEFT(Table36[[#This Row],[Account Description ]],5)</f>
        <v/>
      </c>
      <c r="G733" s="1"/>
      <c r="H733" s="1"/>
      <c r="I733" s="20"/>
      <c r="J733" s="1"/>
      <c r="K733" s="16"/>
      <c r="L733" s="16"/>
      <c r="M733" s="17">
        <f>Table36[[#This Row],[Debet]]</f>
        <v>0</v>
      </c>
      <c r="T733"/>
    </row>
    <row r="734" spans="1:20" x14ac:dyDescent="0.25">
      <c r="A734" s="11"/>
      <c r="B734" s="1"/>
      <c r="C734" s="13"/>
      <c r="D734" s="23"/>
      <c r="E734" s="23"/>
      <c r="F734" s="14" t="str">
        <f>LEFT(Table36[[#This Row],[Account Description ]],5)</f>
        <v/>
      </c>
      <c r="G734" s="1"/>
      <c r="H734" s="1"/>
      <c r="I734" s="20"/>
      <c r="J734" s="1"/>
      <c r="K734" s="16"/>
      <c r="L734" s="16"/>
      <c r="M734" s="17">
        <f>Table36[[#This Row],[Debet]]</f>
        <v>0</v>
      </c>
      <c r="T734"/>
    </row>
    <row r="735" spans="1:20" x14ac:dyDescent="0.25">
      <c r="A735" s="11"/>
      <c r="B735" s="1"/>
      <c r="C735" s="13"/>
      <c r="D735" s="23"/>
      <c r="E735" s="23"/>
      <c r="F735" s="14" t="str">
        <f>LEFT(Table36[[#This Row],[Account Description ]],5)</f>
        <v/>
      </c>
      <c r="G735" s="1"/>
      <c r="H735" s="1"/>
      <c r="I735" s="20"/>
      <c r="J735" s="1"/>
      <c r="K735" s="16"/>
      <c r="L735" s="16"/>
      <c r="M735" s="17">
        <f>Table36[[#This Row],[Debet]]</f>
        <v>0</v>
      </c>
      <c r="T735"/>
    </row>
    <row r="736" spans="1:20" x14ac:dyDescent="0.25">
      <c r="A736" s="11"/>
      <c r="B736" s="1"/>
      <c r="C736" s="13"/>
      <c r="D736" s="23"/>
      <c r="E736" s="23"/>
      <c r="F736" s="14" t="str">
        <f>LEFT(Table36[[#This Row],[Account Description ]],5)</f>
        <v/>
      </c>
      <c r="G736" s="1"/>
      <c r="H736" s="1"/>
      <c r="I736" s="20"/>
      <c r="J736" s="1"/>
      <c r="K736" s="16"/>
      <c r="L736" s="16"/>
      <c r="M736" s="17">
        <f>Table36[[#This Row],[Debet]]</f>
        <v>0</v>
      </c>
      <c r="T736"/>
    </row>
    <row r="737" spans="1:20" x14ac:dyDescent="0.25">
      <c r="A737" s="11"/>
      <c r="B737" s="1"/>
      <c r="C737" s="13"/>
      <c r="D737" s="23"/>
      <c r="E737" s="23"/>
      <c r="F737" s="14" t="str">
        <f>LEFT(Table36[[#This Row],[Account Description ]],5)</f>
        <v/>
      </c>
      <c r="G737" s="1"/>
      <c r="H737" s="1"/>
      <c r="I737" s="20"/>
      <c r="J737" s="1"/>
      <c r="K737" s="16"/>
      <c r="L737" s="16"/>
      <c r="M737" s="17">
        <f>Table36[[#This Row],[Debet]]</f>
        <v>0</v>
      </c>
      <c r="T737"/>
    </row>
    <row r="738" spans="1:20" x14ac:dyDescent="0.25">
      <c r="A738" s="11"/>
      <c r="B738" s="1"/>
      <c r="C738" s="13"/>
      <c r="D738" s="23"/>
      <c r="E738" s="23"/>
      <c r="F738" s="14" t="str">
        <f>LEFT(Table36[[#This Row],[Account Description ]],5)</f>
        <v/>
      </c>
      <c r="G738" s="1"/>
      <c r="H738" s="1"/>
      <c r="I738" s="20"/>
      <c r="J738" s="1"/>
      <c r="K738" s="16"/>
      <c r="L738" s="16"/>
      <c r="M738" s="17">
        <f>Table36[[#This Row],[Debet]]</f>
        <v>0</v>
      </c>
      <c r="T738"/>
    </row>
    <row r="739" spans="1:20" x14ac:dyDescent="0.25">
      <c r="A739" s="11"/>
      <c r="B739" s="1"/>
      <c r="C739" s="13"/>
      <c r="D739" s="23"/>
      <c r="E739" s="23"/>
      <c r="F739" s="14" t="str">
        <f>LEFT(Table36[[#This Row],[Account Description ]],5)</f>
        <v/>
      </c>
      <c r="G739" s="1"/>
      <c r="H739" s="1"/>
      <c r="I739" s="20"/>
      <c r="J739" s="1"/>
      <c r="K739" s="16"/>
      <c r="L739" s="16"/>
      <c r="M739" s="17">
        <f>Table36[[#This Row],[Debet]]</f>
        <v>0</v>
      </c>
      <c r="T739"/>
    </row>
    <row r="740" spans="1:20" x14ac:dyDescent="0.25">
      <c r="A740" s="11"/>
      <c r="B740" s="1"/>
      <c r="C740" s="13"/>
      <c r="D740" s="23"/>
      <c r="E740" s="23"/>
      <c r="F740" s="14" t="str">
        <f>LEFT(Table36[[#This Row],[Account Description ]],5)</f>
        <v/>
      </c>
      <c r="G740" s="1"/>
      <c r="H740" s="1"/>
      <c r="I740" s="20"/>
      <c r="J740" s="1"/>
      <c r="K740" s="16"/>
      <c r="L740" s="16"/>
      <c r="M740" s="17">
        <f>Table36[[#This Row],[Debet]]</f>
        <v>0</v>
      </c>
      <c r="T740"/>
    </row>
    <row r="741" spans="1:20" x14ac:dyDescent="0.25">
      <c r="A741" s="11"/>
      <c r="B741" s="1"/>
      <c r="C741" s="13"/>
      <c r="D741" s="23"/>
      <c r="E741" s="23"/>
      <c r="F741" s="14" t="str">
        <f>LEFT(Table36[[#This Row],[Account Description ]],5)</f>
        <v/>
      </c>
      <c r="G741" s="1"/>
      <c r="H741" s="1"/>
      <c r="I741" s="20"/>
      <c r="J741" s="1"/>
      <c r="K741" s="16"/>
      <c r="L741" s="16"/>
      <c r="M741" s="17">
        <f>Table36[[#This Row],[Debet]]</f>
        <v>0</v>
      </c>
      <c r="T741"/>
    </row>
    <row r="742" spans="1:20" x14ac:dyDescent="0.25">
      <c r="A742" s="11"/>
      <c r="B742" s="1"/>
      <c r="C742" s="13"/>
      <c r="D742" s="23"/>
      <c r="E742" s="23"/>
      <c r="F742" s="14" t="str">
        <f>LEFT(Table36[[#This Row],[Account Description ]],5)</f>
        <v/>
      </c>
      <c r="G742" s="1"/>
      <c r="H742" s="1"/>
      <c r="I742" s="20"/>
      <c r="J742" s="1"/>
      <c r="K742" s="16"/>
      <c r="L742" s="16"/>
      <c r="M742" s="17">
        <f>Table36[[#This Row],[Debet]]</f>
        <v>0</v>
      </c>
      <c r="T742"/>
    </row>
    <row r="743" spans="1:20" x14ac:dyDescent="0.25">
      <c r="A743" s="11"/>
      <c r="B743" s="1"/>
      <c r="C743" s="13"/>
      <c r="D743" s="23"/>
      <c r="E743" s="23"/>
      <c r="F743" s="14" t="str">
        <f>LEFT(Table36[[#This Row],[Account Description ]],5)</f>
        <v/>
      </c>
      <c r="G743" s="1"/>
      <c r="H743" s="1"/>
      <c r="I743" s="20"/>
      <c r="J743" s="1"/>
      <c r="K743" s="16"/>
      <c r="L743" s="16"/>
      <c r="M743" s="17">
        <f>Table36[[#This Row],[Debet]]</f>
        <v>0</v>
      </c>
      <c r="T743"/>
    </row>
    <row r="744" spans="1:20" x14ac:dyDescent="0.25">
      <c r="A744" s="11"/>
      <c r="B744" s="1"/>
      <c r="C744" s="13"/>
      <c r="D744" s="23"/>
      <c r="E744" s="23"/>
      <c r="F744" s="14" t="str">
        <f>LEFT(Table36[[#This Row],[Account Description ]],5)</f>
        <v/>
      </c>
      <c r="G744" s="1"/>
      <c r="H744" s="1"/>
      <c r="I744" s="20"/>
      <c r="J744" s="1"/>
      <c r="K744" s="16"/>
      <c r="L744" s="16"/>
      <c r="M744" s="17">
        <f>Table36[[#This Row],[Debet]]</f>
        <v>0</v>
      </c>
      <c r="T744"/>
    </row>
    <row r="745" spans="1:20" x14ac:dyDescent="0.25">
      <c r="A745" s="11"/>
      <c r="B745" s="1"/>
      <c r="C745" s="13"/>
      <c r="D745" s="23"/>
      <c r="E745" s="23"/>
      <c r="F745" s="14" t="str">
        <f>LEFT(Table36[[#This Row],[Account Description ]],5)</f>
        <v/>
      </c>
      <c r="G745" s="1"/>
      <c r="H745" s="1"/>
      <c r="I745" s="20"/>
      <c r="J745" s="1"/>
      <c r="K745" s="16"/>
      <c r="L745" s="16"/>
      <c r="M745" s="17">
        <f>Table36[[#This Row],[Debet]]</f>
        <v>0</v>
      </c>
      <c r="T745"/>
    </row>
    <row r="746" spans="1:20" x14ac:dyDescent="0.25">
      <c r="A746" s="11"/>
      <c r="B746" s="1"/>
      <c r="C746" s="13"/>
      <c r="D746" s="23"/>
      <c r="E746" s="23"/>
      <c r="F746" s="14" t="str">
        <f>LEFT(Table36[[#This Row],[Account Description ]],5)</f>
        <v/>
      </c>
      <c r="G746" s="1"/>
      <c r="H746" s="1"/>
      <c r="I746" s="20"/>
      <c r="J746" s="1"/>
      <c r="K746" s="16"/>
      <c r="L746" s="16"/>
      <c r="M746" s="17">
        <f>Table36[[#This Row],[Debet]]</f>
        <v>0</v>
      </c>
      <c r="T746"/>
    </row>
    <row r="747" spans="1:20" x14ac:dyDescent="0.25">
      <c r="A747" s="11"/>
      <c r="B747" s="1"/>
      <c r="C747" s="13"/>
      <c r="D747" s="23"/>
      <c r="E747" s="23"/>
      <c r="F747" s="14" t="str">
        <f>LEFT(Table36[[#This Row],[Account Description ]],5)</f>
        <v/>
      </c>
      <c r="G747" s="1"/>
      <c r="H747" s="1"/>
      <c r="I747" s="20"/>
      <c r="J747" s="1"/>
      <c r="K747" s="16"/>
      <c r="L747" s="16"/>
      <c r="M747" s="17">
        <f>Table36[[#This Row],[Debet]]</f>
        <v>0</v>
      </c>
      <c r="T747"/>
    </row>
    <row r="748" spans="1:20" x14ac:dyDescent="0.25">
      <c r="A748" s="11"/>
      <c r="B748" s="1"/>
      <c r="C748" s="13"/>
      <c r="D748" s="23"/>
      <c r="E748" s="23"/>
      <c r="F748" s="14" t="str">
        <f>LEFT(Table36[[#This Row],[Account Description ]],5)</f>
        <v/>
      </c>
      <c r="G748" s="1"/>
      <c r="H748" s="1"/>
      <c r="I748" s="20"/>
      <c r="J748" s="1"/>
      <c r="K748" s="16"/>
      <c r="L748" s="16"/>
      <c r="M748" s="17">
        <f>Table36[[#This Row],[Debet]]</f>
        <v>0</v>
      </c>
      <c r="T748"/>
    </row>
    <row r="749" spans="1:20" x14ac:dyDescent="0.25">
      <c r="A749" s="11"/>
      <c r="B749" s="1"/>
      <c r="C749" s="13"/>
      <c r="D749" s="23"/>
      <c r="E749" s="23"/>
      <c r="F749" s="14" t="str">
        <f>LEFT(Table36[[#This Row],[Account Description ]],5)</f>
        <v/>
      </c>
      <c r="G749" s="1"/>
      <c r="H749" s="1"/>
      <c r="I749" s="20"/>
      <c r="J749" s="1"/>
      <c r="K749" s="16"/>
      <c r="L749" s="16"/>
      <c r="M749" s="17">
        <f>Table36[[#This Row],[Debet]]</f>
        <v>0</v>
      </c>
      <c r="T749"/>
    </row>
    <row r="750" spans="1:20" x14ac:dyDescent="0.25">
      <c r="A750" s="11"/>
      <c r="B750" s="1"/>
      <c r="C750" s="13"/>
      <c r="D750" s="23"/>
      <c r="E750" s="23"/>
      <c r="F750" s="14" t="str">
        <f>LEFT(Table36[[#This Row],[Account Description ]],5)</f>
        <v/>
      </c>
      <c r="G750" s="1"/>
      <c r="H750" s="1"/>
      <c r="I750" s="20"/>
      <c r="J750" s="1"/>
      <c r="K750" s="16"/>
      <c r="L750" s="16"/>
      <c r="M750" s="17">
        <f>Table36[[#This Row],[Debet]]</f>
        <v>0</v>
      </c>
      <c r="T750"/>
    </row>
    <row r="751" spans="1:20" x14ac:dyDescent="0.25">
      <c r="A751" s="11"/>
      <c r="B751" s="1"/>
      <c r="C751" s="13"/>
      <c r="D751" s="23"/>
      <c r="E751" s="23"/>
      <c r="F751" s="14" t="str">
        <f>LEFT(Table36[[#This Row],[Account Description ]],5)</f>
        <v/>
      </c>
      <c r="G751" s="1"/>
      <c r="H751" s="1"/>
      <c r="I751" s="20"/>
      <c r="J751" s="1"/>
      <c r="K751" s="16"/>
      <c r="L751" s="16"/>
      <c r="M751" s="17">
        <f>Table36[[#This Row],[Debet]]</f>
        <v>0</v>
      </c>
      <c r="T751"/>
    </row>
    <row r="752" spans="1:20" x14ac:dyDescent="0.25">
      <c r="A752" s="11"/>
      <c r="B752" s="1"/>
      <c r="C752" s="13"/>
      <c r="D752" s="23"/>
      <c r="E752" s="23"/>
      <c r="F752" s="14" t="str">
        <f>LEFT(Table36[[#This Row],[Account Description ]],5)</f>
        <v/>
      </c>
      <c r="G752" s="1"/>
      <c r="H752" s="1"/>
      <c r="I752" s="20"/>
      <c r="J752" s="1"/>
      <c r="K752" s="16"/>
      <c r="L752" s="16"/>
      <c r="M752" s="17">
        <f>Table36[[#This Row],[Debet]]</f>
        <v>0</v>
      </c>
      <c r="T752"/>
    </row>
    <row r="753" spans="1:20" x14ac:dyDescent="0.25">
      <c r="A753" s="11"/>
      <c r="B753" s="1"/>
      <c r="C753" s="13"/>
      <c r="D753" s="23"/>
      <c r="E753" s="23"/>
      <c r="F753" s="14" t="str">
        <f>LEFT(Table36[[#This Row],[Account Description ]],5)</f>
        <v/>
      </c>
      <c r="G753" s="1"/>
      <c r="H753" s="1"/>
      <c r="I753" s="20"/>
      <c r="J753" s="1"/>
      <c r="K753" s="16"/>
      <c r="L753" s="16"/>
      <c r="M753" s="17">
        <f>Table36[[#This Row],[Debet]]</f>
        <v>0</v>
      </c>
      <c r="T753"/>
    </row>
    <row r="754" spans="1:20" x14ac:dyDescent="0.25">
      <c r="A754" s="11"/>
      <c r="B754" s="1"/>
      <c r="C754" s="13"/>
      <c r="D754" s="23"/>
      <c r="E754" s="23"/>
      <c r="F754" s="14" t="str">
        <f>LEFT(Table36[[#This Row],[Account Description ]],5)</f>
        <v/>
      </c>
      <c r="G754" s="1"/>
      <c r="H754" s="1"/>
      <c r="I754" s="20"/>
      <c r="J754" s="1"/>
      <c r="K754" s="16"/>
      <c r="L754" s="16"/>
      <c r="M754" s="17">
        <f>Table36[[#This Row],[Debet]]</f>
        <v>0</v>
      </c>
      <c r="T754"/>
    </row>
    <row r="755" spans="1:20" x14ac:dyDescent="0.25">
      <c r="A755" s="11"/>
      <c r="B755" s="1"/>
      <c r="C755" s="13"/>
      <c r="D755" s="23"/>
      <c r="E755" s="23"/>
      <c r="F755" s="14" t="str">
        <f>LEFT(Table36[[#This Row],[Account Description ]],5)</f>
        <v/>
      </c>
      <c r="G755" s="1"/>
      <c r="H755" s="1"/>
      <c r="I755" s="20"/>
      <c r="J755" s="1"/>
      <c r="K755" s="16"/>
      <c r="L755" s="16"/>
      <c r="M755" s="17">
        <f>Table36[[#This Row],[Debet]]</f>
        <v>0</v>
      </c>
      <c r="T755"/>
    </row>
    <row r="756" spans="1:20" x14ac:dyDescent="0.25">
      <c r="A756" s="11"/>
      <c r="B756" s="1"/>
      <c r="C756" s="13"/>
      <c r="D756" s="23"/>
      <c r="E756" s="23"/>
      <c r="F756" s="14" t="str">
        <f>LEFT(Table36[[#This Row],[Account Description ]],5)</f>
        <v/>
      </c>
      <c r="G756" s="1"/>
      <c r="H756" s="1"/>
      <c r="I756" s="20"/>
      <c r="J756" s="1"/>
      <c r="K756" s="16"/>
      <c r="L756" s="16"/>
      <c r="M756" s="17">
        <f>Table36[[#This Row],[Debet]]</f>
        <v>0</v>
      </c>
      <c r="T756"/>
    </row>
    <row r="757" spans="1:20" x14ac:dyDescent="0.25">
      <c r="A757" s="11"/>
      <c r="B757" s="1"/>
      <c r="C757" s="13"/>
      <c r="D757" s="23"/>
      <c r="E757" s="23"/>
      <c r="F757" s="14" t="str">
        <f>LEFT(Table36[[#This Row],[Account Description ]],5)</f>
        <v/>
      </c>
      <c r="G757" s="1"/>
      <c r="H757" s="1"/>
      <c r="I757" s="20"/>
      <c r="J757" s="1"/>
      <c r="K757" s="16"/>
      <c r="L757" s="16"/>
      <c r="M757" s="17">
        <f>Table36[[#This Row],[Debet]]</f>
        <v>0</v>
      </c>
      <c r="T757"/>
    </row>
    <row r="758" spans="1:20" x14ac:dyDescent="0.25">
      <c r="A758" s="11"/>
      <c r="B758" s="1"/>
      <c r="C758" s="13"/>
      <c r="D758" s="23"/>
      <c r="E758" s="23"/>
      <c r="F758" s="14" t="str">
        <f>LEFT(Table36[[#This Row],[Account Description ]],5)</f>
        <v/>
      </c>
      <c r="G758" s="1"/>
      <c r="H758" s="1"/>
      <c r="I758" s="20"/>
      <c r="J758" s="1"/>
      <c r="K758" s="16"/>
      <c r="L758" s="16"/>
      <c r="M758" s="17">
        <f>Table36[[#This Row],[Debet]]</f>
        <v>0</v>
      </c>
      <c r="T758"/>
    </row>
    <row r="759" spans="1:20" x14ac:dyDescent="0.25">
      <c r="A759" s="11"/>
      <c r="B759" s="1"/>
      <c r="C759" s="13"/>
      <c r="D759" s="23"/>
      <c r="E759" s="23"/>
      <c r="F759" s="14" t="str">
        <f>LEFT(Table36[[#This Row],[Account Description ]],5)</f>
        <v/>
      </c>
      <c r="G759" s="1"/>
      <c r="H759" s="1"/>
      <c r="I759" s="20"/>
      <c r="J759" s="1"/>
      <c r="K759" s="16"/>
      <c r="L759" s="16"/>
      <c r="M759" s="17">
        <f>Table36[[#This Row],[Debet]]</f>
        <v>0</v>
      </c>
      <c r="T759"/>
    </row>
    <row r="760" spans="1:20" x14ac:dyDescent="0.25">
      <c r="A760" s="11"/>
      <c r="B760" s="1"/>
      <c r="C760" s="13"/>
      <c r="D760" s="23"/>
      <c r="E760" s="23"/>
      <c r="F760" s="14" t="str">
        <f>LEFT(Table36[[#This Row],[Account Description ]],5)</f>
        <v/>
      </c>
      <c r="G760" s="1"/>
      <c r="H760" s="1"/>
      <c r="I760" s="20"/>
      <c r="J760" s="1"/>
      <c r="K760" s="16"/>
      <c r="L760" s="16"/>
      <c r="M760" s="17">
        <f>Table36[[#This Row],[Debet]]</f>
        <v>0</v>
      </c>
      <c r="T760"/>
    </row>
    <row r="761" spans="1:20" x14ac:dyDescent="0.25">
      <c r="A761" s="11"/>
      <c r="B761" s="1"/>
      <c r="C761" s="13"/>
      <c r="D761" s="23"/>
      <c r="E761" s="23"/>
      <c r="F761" s="14" t="str">
        <f>LEFT(Table36[[#This Row],[Account Description ]],5)</f>
        <v/>
      </c>
      <c r="G761" s="1"/>
      <c r="H761" s="1"/>
      <c r="I761" s="20"/>
      <c r="J761" s="1"/>
      <c r="K761" s="16"/>
      <c r="L761" s="16"/>
      <c r="M761" s="17">
        <f>Table36[[#This Row],[Debet]]</f>
        <v>0</v>
      </c>
      <c r="T761"/>
    </row>
    <row r="762" spans="1:20" x14ac:dyDescent="0.25">
      <c r="A762" s="11"/>
      <c r="B762" s="1"/>
      <c r="C762" s="13"/>
      <c r="D762" s="23"/>
      <c r="E762" s="23"/>
      <c r="F762" s="14" t="str">
        <f>LEFT(Table36[[#This Row],[Account Description ]],5)</f>
        <v/>
      </c>
      <c r="G762" s="1"/>
      <c r="H762" s="1"/>
      <c r="I762" s="20"/>
      <c r="J762" s="1"/>
      <c r="K762" s="16"/>
      <c r="L762" s="16"/>
      <c r="M762" s="17">
        <f>Table36[[#This Row],[Debet]]</f>
        <v>0</v>
      </c>
      <c r="T762"/>
    </row>
    <row r="763" spans="1:20" x14ac:dyDescent="0.25">
      <c r="A763" s="11"/>
      <c r="B763" s="1"/>
      <c r="C763" s="13"/>
      <c r="D763" s="23"/>
      <c r="E763" s="23"/>
      <c r="F763" s="14" t="str">
        <f>LEFT(Table36[[#This Row],[Account Description ]],5)</f>
        <v/>
      </c>
      <c r="G763" s="1"/>
      <c r="H763" s="1"/>
      <c r="I763" s="20"/>
      <c r="J763" s="1"/>
      <c r="K763" s="16"/>
      <c r="L763" s="16"/>
      <c r="M763" s="17">
        <f>Table36[[#This Row],[Debet]]</f>
        <v>0</v>
      </c>
      <c r="T763"/>
    </row>
    <row r="764" spans="1:20" x14ac:dyDescent="0.25">
      <c r="A764" s="11"/>
      <c r="B764" s="1"/>
      <c r="C764" s="13"/>
      <c r="D764" s="23"/>
      <c r="E764" s="23"/>
      <c r="F764" s="14" t="str">
        <f>LEFT(Table36[[#This Row],[Account Description ]],5)</f>
        <v/>
      </c>
      <c r="G764" s="1"/>
      <c r="H764" s="1"/>
      <c r="I764" s="20"/>
      <c r="J764" s="1"/>
      <c r="K764" s="16"/>
      <c r="L764" s="16"/>
      <c r="M764" s="17">
        <f>Table36[[#This Row],[Debet]]</f>
        <v>0</v>
      </c>
      <c r="T764"/>
    </row>
    <row r="765" spans="1:20" x14ac:dyDescent="0.25">
      <c r="A765" s="11"/>
      <c r="B765" s="1"/>
      <c r="C765" s="13"/>
      <c r="D765" s="23"/>
      <c r="E765" s="23"/>
      <c r="F765" s="14" t="str">
        <f>LEFT(Table36[[#This Row],[Account Description ]],5)</f>
        <v/>
      </c>
      <c r="G765" s="1"/>
      <c r="H765" s="1"/>
      <c r="I765" s="20"/>
      <c r="J765" s="1"/>
      <c r="K765" s="16"/>
      <c r="L765" s="16"/>
      <c r="M765" s="17">
        <f>Table36[[#This Row],[Debet]]</f>
        <v>0</v>
      </c>
      <c r="T765"/>
    </row>
    <row r="766" spans="1:20" x14ac:dyDescent="0.25">
      <c r="A766" s="11"/>
      <c r="B766" s="1"/>
      <c r="C766" s="13"/>
      <c r="D766" s="23"/>
      <c r="E766" s="23"/>
      <c r="F766" s="14" t="str">
        <f>LEFT(Table36[[#This Row],[Account Description ]],5)</f>
        <v/>
      </c>
      <c r="G766" s="1"/>
      <c r="H766" s="1"/>
      <c r="I766" s="20"/>
      <c r="J766" s="1"/>
      <c r="K766" s="16"/>
      <c r="L766" s="16"/>
      <c r="M766" s="17">
        <f>Table36[[#This Row],[Debet]]</f>
        <v>0</v>
      </c>
      <c r="T766"/>
    </row>
    <row r="767" spans="1:20" x14ac:dyDescent="0.25">
      <c r="A767" s="11"/>
      <c r="B767" s="1"/>
      <c r="C767" s="13"/>
      <c r="D767" s="23"/>
      <c r="E767" s="23"/>
      <c r="F767" s="14" t="str">
        <f>LEFT(Table36[[#This Row],[Account Description ]],5)</f>
        <v/>
      </c>
      <c r="G767" s="1"/>
      <c r="H767" s="1"/>
      <c r="I767" s="20"/>
      <c r="J767" s="1"/>
      <c r="K767" s="16"/>
      <c r="L767" s="16"/>
      <c r="M767" s="17">
        <f>Table36[[#This Row],[Debet]]</f>
        <v>0</v>
      </c>
      <c r="T767"/>
    </row>
    <row r="768" spans="1:20" x14ac:dyDescent="0.25">
      <c r="A768" s="11"/>
      <c r="B768" s="1"/>
      <c r="C768" s="13"/>
      <c r="D768" s="23"/>
      <c r="E768" s="23"/>
      <c r="F768" s="14" t="str">
        <f>LEFT(Table36[[#This Row],[Account Description ]],5)</f>
        <v/>
      </c>
      <c r="G768" s="1"/>
      <c r="H768" s="1"/>
      <c r="I768" s="20"/>
      <c r="J768" s="1"/>
      <c r="K768" s="16"/>
      <c r="L768" s="16"/>
      <c r="M768" s="17">
        <f>Table36[[#This Row],[Debet]]</f>
        <v>0</v>
      </c>
      <c r="T768"/>
    </row>
    <row r="769" spans="1:20" x14ac:dyDescent="0.25">
      <c r="A769" s="11"/>
      <c r="B769" s="1"/>
      <c r="C769" s="13"/>
      <c r="D769" s="23"/>
      <c r="E769" s="23"/>
      <c r="F769" s="14" t="str">
        <f>LEFT(Table36[[#This Row],[Account Description ]],5)</f>
        <v/>
      </c>
      <c r="G769" s="1"/>
      <c r="H769" s="1"/>
      <c r="I769" s="20"/>
      <c r="J769" s="1"/>
      <c r="K769" s="16"/>
      <c r="L769" s="16"/>
      <c r="M769" s="17">
        <f>Table36[[#This Row],[Debet]]</f>
        <v>0</v>
      </c>
      <c r="T769"/>
    </row>
    <row r="770" spans="1:20" x14ac:dyDescent="0.25">
      <c r="A770" s="11"/>
      <c r="B770" s="1"/>
      <c r="C770" s="13"/>
      <c r="D770" s="23"/>
      <c r="E770" s="23"/>
      <c r="F770" s="14" t="str">
        <f>LEFT(Table36[[#This Row],[Account Description ]],5)</f>
        <v/>
      </c>
      <c r="G770" s="1"/>
      <c r="H770" s="1"/>
      <c r="I770" s="20"/>
      <c r="J770" s="1"/>
      <c r="K770" s="16"/>
      <c r="L770" s="16"/>
      <c r="M770" s="17">
        <f>Table36[[#This Row],[Debet]]</f>
        <v>0</v>
      </c>
      <c r="T770"/>
    </row>
    <row r="771" spans="1:20" x14ac:dyDescent="0.25">
      <c r="A771" s="11"/>
      <c r="B771" s="1"/>
      <c r="C771" s="13"/>
      <c r="D771" s="23"/>
      <c r="E771" s="23"/>
      <c r="F771" s="14" t="str">
        <f>LEFT(Table36[[#This Row],[Account Description ]],5)</f>
        <v/>
      </c>
      <c r="G771" s="1"/>
      <c r="H771" s="1"/>
      <c r="I771" s="20"/>
      <c r="J771" s="1"/>
      <c r="K771" s="16"/>
      <c r="L771" s="16"/>
      <c r="M771" s="17">
        <f>Table36[[#This Row],[Debet]]</f>
        <v>0</v>
      </c>
      <c r="T771"/>
    </row>
    <row r="772" spans="1:20" x14ac:dyDescent="0.25">
      <c r="A772" s="11"/>
      <c r="B772" s="1"/>
      <c r="C772" s="13"/>
      <c r="D772" s="23"/>
      <c r="E772" s="23"/>
      <c r="F772" s="14" t="str">
        <f>LEFT(Table36[[#This Row],[Account Description ]],5)</f>
        <v/>
      </c>
      <c r="G772" s="1"/>
      <c r="H772" s="1"/>
      <c r="I772" s="20"/>
      <c r="J772" s="1"/>
      <c r="K772" s="16"/>
      <c r="L772" s="16"/>
      <c r="M772" s="17">
        <f>Table36[[#This Row],[Debet]]</f>
        <v>0</v>
      </c>
      <c r="T772"/>
    </row>
    <row r="773" spans="1:20" x14ac:dyDescent="0.25">
      <c r="A773" s="11"/>
      <c r="B773" s="1"/>
      <c r="C773" s="13"/>
      <c r="D773" s="23"/>
      <c r="E773" s="23"/>
      <c r="F773" s="14" t="str">
        <f>LEFT(Table36[[#This Row],[Account Description ]],5)</f>
        <v/>
      </c>
      <c r="G773" s="1"/>
      <c r="H773" s="1"/>
      <c r="I773" s="20"/>
      <c r="J773" s="1"/>
      <c r="K773" s="16"/>
      <c r="L773" s="16"/>
      <c r="M773" s="17">
        <f>Table36[[#This Row],[Debet]]</f>
        <v>0</v>
      </c>
      <c r="T773"/>
    </row>
    <row r="774" spans="1:20" x14ac:dyDescent="0.25">
      <c r="A774" s="11"/>
      <c r="B774" s="1"/>
      <c r="C774" s="13"/>
      <c r="D774" s="23"/>
      <c r="E774" s="23"/>
      <c r="F774" s="14" t="str">
        <f>LEFT(Table36[[#This Row],[Account Description ]],5)</f>
        <v/>
      </c>
      <c r="G774" s="1"/>
      <c r="H774" s="1"/>
      <c r="I774" s="20"/>
      <c r="J774" s="1"/>
      <c r="K774" s="16"/>
      <c r="L774" s="16"/>
      <c r="M774" s="17">
        <f>Table36[[#This Row],[Debet]]</f>
        <v>0</v>
      </c>
      <c r="T774"/>
    </row>
    <row r="775" spans="1:20" x14ac:dyDescent="0.25">
      <c r="A775" s="11"/>
      <c r="B775" s="1"/>
      <c r="C775" s="13"/>
      <c r="D775" s="23"/>
      <c r="E775" s="23"/>
      <c r="F775" s="14" t="str">
        <f>LEFT(Table36[[#This Row],[Account Description ]],5)</f>
        <v/>
      </c>
      <c r="G775" s="1"/>
      <c r="H775" s="1"/>
      <c r="I775" s="20"/>
      <c r="J775" s="1"/>
      <c r="K775" s="16"/>
      <c r="L775" s="16"/>
      <c r="M775" s="17">
        <f>Table36[[#This Row],[Debet]]</f>
        <v>0</v>
      </c>
      <c r="T775"/>
    </row>
    <row r="776" spans="1:20" x14ac:dyDescent="0.25">
      <c r="A776" s="11"/>
      <c r="B776" s="1"/>
      <c r="C776" s="13"/>
      <c r="D776" s="23"/>
      <c r="E776" s="23"/>
      <c r="F776" s="14" t="str">
        <f>LEFT(Table36[[#This Row],[Account Description ]],5)</f>
        <v/>
      </c>
      <c r="G776" s="1"/>
      <c r="H776" s="1"/>
      <c r="I776" s="20"/>
      <c r="J776" s="1"/>
      <c r="K776" s="16"/>
      <c r="L776" s="16"/>
      <c r="M776" s="17">
        <f>Table36[[#This Row],[Debet]]</f>
        <v>0</v>
      </c>
      <c r="T776"/>
    </row>
    <row r="777" spans="1:20" x14ac:dyDescent="0.25">
      <c r="A777" s="11"/>
      <c r="B777" s="1"/>
      <c r="C777" s="13"/>
      <c r="D777" s="23"/>
      <c r="E777" s="23"/>
      <c r="F777" s="14" t="str">
        <f>LEFT(Table36[[#This Row],[Account Description ]],5)</f>
        <v/>
      </c>
      <c r="G777" s="1"/>
      <c r="H777" s="1"/>
      <c r="I777" s="20"/>
      <c r="J777" s="1"/>
      <c r="K777" s="16"/>
      <c r="L777" s="16"/>
      <c r="M777" s="17">
        <f>Table36[[#This Row],[Debet]]</f>
        <v>0</v>
      </c>
      <c r="T777"/>
    </row>
    <row r="778" spans="1:20" x14ac:dyDescent="0.25">
      <c r="A778" s="11"/>
      <c r="B778" s="1"/>
      <c r="C778" s="13"/>
      <c r="D778" s="23"/>
      <c r="E778" s="23"/>
      <c r="F778" s="14" t="str">
        <f>LEFT(Table36[[#This Row],[Account Description ]],5)</f>
        <v/>
      </c>
      <c r="G778" s="1"/>
      <c r="H778" s="1"/>
      <c r="I778" s="20"/>
      <c r="J778" s="1"/>
      <c r="K778" s="16"/>
      <c r="L778" s="16"/>
      <c r="M778" s="17">
        <f>Table36[[#This Row],[Debet]]</f>
        <v>0</v>
      </c>
      <c r="T778"/>
    </row>
    <row r="779" spans="1:20" x14ac:dyDescent="0.25">
      <c r="A779" s="11"/>
      <c r="B779" s="1"/>
      <c r="C779" s="13"/>
      <c r="D779" s="23"/>
      <c r="E779" s="23"/>
      <c r="F779" s="14" t="str">
        <f>LEFT(Table36[[#This Row],[Account Description ]],5)</f>
        <v/>
      </c>
      <c r="G779" s="1"/>
      <c r="H779" s="1"/>
      <c r="I779" s="20"/>
      <c r="J779" s="1"/>
      <c r="K779" s="16"/>
      <c r="L779" s="16"/>
      <c r="M779" s="17">
        <f>Table36[[#This Row],[Debet]]</f>
        <v>0</v>
      </c>
      <c r="T779"/>
    </row>
    <row r="780" spans="1:20" x14ac:dyDescent="0.25">
      <c r="A780" s="11"/>
      <c r="B780" s="1"/>
      <c r="C780" s="13"/>
      <c r="D780" s="23"/>
      <c r="E780" s="23"/>
      <c r="F780" s="14" t="str">
        <f>LEFT(Table36[[#This Row],[Account Description ]],5)</f>
        <v/>
      </c>
      <c r="G780" s="1"/>
      <c r="H780" s="1"/>
      <c r="I780" s="20"/>
      <c r="J780" s="1"/>
      <c r="K780" s="16"/>
      <c r="L780" s="16"/>
      <c r="M780" s="17">
        <f>Table36[[#This Row],[Debet]]</f>
        <v>0</v>
      </c>
      <c r="T780"/>
    </row>
    <row r="781" spans="1:20" x14ac:dyDescent="0.25">
      <c r="A781" s="11"/>
      <c r="B781" s="1"/>
      <c r="C781" s="13"/>
      <c r="D781" s="23"/>
      <c r="E781" s="23"/>
      <c r="F781" s="14" t="str">
        <f>LEFT(Table36[[#This Row],[Account Description ]],5)</f>
        <v/>
      </c>
      <c r="G781" s="1"/>
      <c r="H781" s="1"/>
      <c r="I781" s="20"/>
      <c r="J781" s="1"/>
      <c r="K781" s="16"/>
      <c r="L781" s="16"/>
      <c r="M781" s="17">
        <f>Table36[[#This Row],[Debet]]</f>
        <v>0</v>
      </c>
      <c r="T781"/>
    </row>
    <row r="782" spans="1:20" x14ac:dyDescent="0.25">
      <c r="A782" s="11"/>
      <c r="B782" s="1"/>
      <c r="C782" s="13"/>
      <c r="D782" s="23"/>
      <c r="E782" s="23"/>
      <c r="F782" s="14" t="str">
        <f>LEFT(Table36[[#This Row],[Account Description ]],5)</f>
        <v/>
      </c>
      <c r="G782" s="1"/>
      <c r="H782" s="1"/>
      <c r="I782" s="20"/>
      <c r="J782" s="1"/>
      <c r="K782" s="16"/>
      <c r="L782" s="16"/>
      <c r="M782" s="17">
        <f>Table36[[#This Row],[Debet]]</f>
        <v>0</v>
      </c>
      <c r="T782"/>
    </row>
    <row r="783" spans="1:20" x14ac:dyDescent="0.25">
      <c r="A783" s="11"/>
      <c r="B783" s="1"/>
      <c r="C783" s="13"/>
      <c r="D783" s="23"/>
      <c r="E783" s="23"/>
      <c r="F783" s="14" t="str">
        <f>LEFT(Table36[[#This Row],[Account Description ]],5)</f>
        <v/>
      </c>
      <c r="G783" s="1"/>
      <c r="H783" s="1"/>
      <c r="I783" s="20"/>
      <c r="J783" s="1"/>
      <c r="K783" s="16"/>
      <c r="L783" s="16"/>
      <c r="M783" s="17">
        <f>Table36[[#This Row],[Debet]]</f>
        <v>0</v>
      </c>
      <c r="T783"/>
    </row>
    <row r="784" spans="1:20" x14ac:dyDescent="0.25">
      <c r="A784" s="11"/>
      <c r="B784" s="1"/>
      <c r="C784" s="13"/>
      <c r="D784" s="23"/>
      <c r="E784" s="23"/>
      <c r="F784" s="14" t="str">
        <f>LEFT(Table36[[#This Row],[Account Description ]],5)</f>
        <v/>
      </c>
      <c r="G784" s="1"/>
      <c r="H784" s="1"/>
      <c r="I784" s="20"/>
      <c r="J784" s="1"/>
      <c r="K784" s="16"/>
      <c r="L784" s="16"/>
      <c r="M784" s="17">
        <f>Table36[[#This Row],[Debet]]</f>
        <v>0</v>
      </c>
      <c r="T784"/>
    </row>
    <row r="785" spans="1:20" x14ac:dyDescent="0.25">
      <c r="A785" s="11"/>
      <c r="B785" s="1"/>
      <c r="C785" s="13"/>
      <c r="D785" s="23"/>
      <c r="E785" s="23"/>
      <c r="F785" s="14" t="str">
        <f>LEFT(Table36[[#This Row],[Account Description ]],5)</f>
        <v/>
      </c>
      <c r="G785" s="1"/>
      <c r="H785" s="1"/>
      <c r="I785" s="20"/>
      <c r="J785" s="1"/>
      <c r="K785" s="16"/>
      <c r="L785" s="16"/>
      <c r="M785" s="17">
        <f>Table36[[#This Row],[Debet]]</f>
        <v>0</v>
      </c>
      <c r="T785"/>
    </row>
    <row r="786" spans="1:20" x14ac:dyDescent="0.25">
      <c r="A786" s="11"/>
      <c r="B786" s="1"/>
      <c r="C786" s="13"/>
      <c r="D786" s="23"/>
      <c r="E786" s="23"/>
      <c r="F786" s="14" t="str">
        <f>LEFT(Table36[[#This Row],[Account Description ]],5)</f>
        <v/>
      </c>
      <c r="G786" s="1"/>
      <c r="H786" s="1"/>
      <c r="I786" s="20"/>
      <c r="J786" s="1"/>
      <c r="K786" s="16"/>
      <c r="L786" s="16"/>
      <c r="M786" s="17">
        <f>Table36[[#This Row],[Debet]]</f>
        <v>0</v>
      </c>
      <c r="T786"/>
    </row>
    <row r="787" spans="1:20" x14ac:dyDescent="0.25">
      <c r="A787" s="11"/>
      <c r="B787" s="1"/>
      <c r="C787" s="13"/>
      <c r="D787" s="23"/>
      <c r="E787" s="23"/>
      <c r="F787" s="14" t="str">
        <f>LEFT(Table36[[#This Row],[Account Description ]],5)</f>
        <v/>
      </c>
      <c r="G787" s="1"/>
      <c r="H787" s="1"/>
      <c r="I787" s="20"/>
      <c r="J787" s="1"/>
      <c r="K787" s="16"/>
      <c r="L787" s="16"/>
      <c r="M787" s="17">
        <f>Table36[[#This Row],[Debet]]</f>
        <v>0</v>
      </c>
      <c r="T787"/>
    </row>
    <row r="788" spans="1:20" x14ac:dyDescent="0.25">
      <c r="A788" s="11"/>
      <c r="B788" s="1"/>
      <c r="C788" s="13"/>
      <c r="D788" s="23"/>
      <c r="E788" s="23"/>
      <c r="F788" s="14" t="str">
        <f>LEFT(Table36[[#This Row],[Account Description ]],5)</f>
        <v/>
      </c>
      <c r="G788" s="1"/>
      <c r="H788" s="1"/>
      <c r="I788" s="20"/>
      <c r="J788" s="1"/>
      <c r="K788" s="16"/>
      <c r="L788" s="16"/>
      <c r="M788" s="17">
        <f>Table36[[#This Row],[Debet]]</f>
        <v>0</v>
      </c>
      <c r="T788"/>
    </row>
    <row r="789" spans="1:20" x14ac:dyDescent="0.25">
      <c r="A789" s="11"/>
      <c r="B789" s="1"/>
      <c r="C789" s="13"/>
      <c r="D789" s="23"/>
      <c r="E789" s="23"/>
      <c r="F789" s="14" t="str">
        <f>LEFT(Table36[[#This Row],[Account Description ]],5)</f>
        <v/>
      </c>
      <c r="G789" s="1"/>
      <c r="H789" s="1"/>
      <c r="I789" s="20"/>
      <c r="J789" s="1"/>
      <c r="K789" s="16"/>
      <c r="L789" s="16"/>
      <c r="M789" s="17">
        <f>Table36[[#This Row],[Debet]]</f>
        <v>0</v>
      </c>
      <c r="T789"/>
    </row>
    <row r="790" spans="1:20" x14ac:dyDescent="0.25">
      <c r="A790" s="11"/>
      <c r="B790" s="1"/>
      <c r="C790" s="13"/>
      <c r="D790" s="23"/>
      <c r="E790" s="23"/>
      <c r="F790" s="14" t="str">
        <f>LEFT(Table36[[#This Row],[Account Description ]],5)</f>
        <v/>
      </c>
      <c r="G790" s="1"/>
      <c r="H790" s="1"/>
      <c r="I790" s="20"/>
      <c r="J790" s="1"/>
      <c r="K790" s="16"/>
      <c r="L790" s="16"/>
      <c r="M790" s="17">
        <f>Table36[[#This Row],[Debet]]</f>
        <v>0</v>
      </c>
      <c r="T790"/>
    </row>
    <row r="791" spans="1:20" x14ac:dyDescent="0.25">
      <c r="A791" s="11"/>
      <c r="B791" s="1"/>
      <c r="C791" s="13"/>
      <c r="D791" s="23"/>
      <c r="E791" s="23"/>
      <c r="F791" s="14" t="str">
        <f>LEFT(Table36[[#This Row],[Account Description ]],5)</f>
        <v/>
      </c>
      <c r="G791" s="1"/>
      <c r="H791" s="1"/>
      <c r="I791" s="20"/>
      <c r="J791" s="1"/>
      <c r="K791" s="16"/>
      <c r="L791" s="16"/>
      <c r="M791" s="17">
        <f>Table36[[#This Row],[Debet]]</f>
        <v>0</v>
      </c>
      <c r="T791"/>
    </row>
    <row r="792" spans="1:20" x14ac:dyDescent="0.25">
      <c r="A792" s="11"/>
      <c r="B792" s="1"/>
      <c r="C792" s="13"/>
      <c r="D792" s="23"/>
      <c r="E792" s="23"/>
      <c r="F792" s="14" t="str">
        <f>LEFT(Table36[[#This Row],[Account Description ]],5)</f>
        <v/>
      </c>
      <c r="G792" s="1"/>
      <c r="H792" s="1"/>
      <c r="I792" s="20"/>
      <c r="J792" s="1"/>
      <c r="K792" s="16"/>
      <c r="L792" s="16"/>
      <c r="M792" s="17">
        <f>Table36[[#This Row],[Debet]]</f>
        <v>0</v>
      </c>
      <c r="T792"/>
    </row>
    <row r="793" spans="1:20" x14ac:dyDescent="0.25">
      <c r="A793" s="11"/>
      <c r="B793" s="1"/>
      <c r="C793" s="13"/>
      <c r="D793" s="23"/>
      <c r="E793" s="23"/>
      <c r="F793" s="14" t="str">
        <f>LEFT(Table36[[#This Row],[Account Description ]],5)</f>
        <v/>
      </c>
      <c r="G793" s="1"/>
      <c r="H793" s="1"/>
      <c r="I793" s="20"/>
      <c r="J793" s="1"/>
      <c r="K793" s="16"/>
      <c r="L793" s="16"/>
      <c r="M793" s="17">
        <f>Table36[[#This Row],[Debet]]</f>
        <v>0</v>
      </c>
      <c r="T793"/>
    </row>
    <row r="794" spans="1:20" x14ac:dyDescent="0.25">
      <c r="A794" s="11"/>
      <c r="B794" s="1"/>
      <c r="C794" s="13"/>
      <c r="D794" s="23"/>
      <c r="E794" s="23"/>
      <c r="F794" s="14" t="str">
        <f>LEFT(Table36[[#This Row],[Account Description ]],5)</f>
        <v/>
      </c>
      <c r="G794" s="1"/>
      <c r="H794" s="1"/>
      <c r="I794" s="20"/>
      <c r="J794" s="1"/>
      <c r="K794" s="16"/>
      <c r="L794" s="16"/>
      <c r="M794" s="17">
        <f>Table36[[#This Row],[Debet]]</f>
        <v>0</v>
      </c>
      <c r="T794"/>
    </row>
    <row r="795" spans="1:20" x14ac:dyDescent="0.25">
      <c r="A795" s="11"/>
      <c r="B795" s="1"/>
      <c r="C795" s="13"/>
      <c r="D795" s="23"/>
      <c r="E795" s="23"/>
      <c r="F795" s="14" t="str">
        <f>LEFT(Table36[[#This Row],[Account Description ]],5)</f>
        <v/>
      </c>
      <c r="G795" s="1"/>
      <c r="H795" s="1"/>
      <c r="I795" s="20"/>
      <c r="J795" s="1"/>
      <c r="K795" s="16"/>
      <c r="L795" s="16"/>
      <c r="M795" s="17">
        <f>Table36[[#This Row],[Debet]]</f>
        <v>0</v>
      </c>
      <c r="T795"/>
    </row>
    <row r="796" spans="1:20" x14ac:dyDescent="0.25">
      <c r="A796" s="11"/>
      <c r="B796" s="1"/>
      <c r="C796" s="13"/>
      <c r="D796" s="23"/>
      <c r="E796" s="23"/>
      <c r="F796" s="14" t="str">
        <f>LEFT(Table36[[#This Row],[Account Description ]],5)</f>
        <v/>
      </c>
      <c r="G796" s="1"/>
      <c r="H796" s="1"/>
      <c r="I796" s="20"/>
      <c r="J796" s="1"/>
      <c r="K796" s="16"/>
      <c r="L796" s="16"/>
      <c r="M796" s="17">
        <f>Table36[[#This Row],[Debet]]</f>
        <v>0</v>
      </c>
      <c r="T796"/>
    </row>
    <row r="797" spans="1:20" x14ac:dyDescent="0.25">
      <c r="A797" s="11"/>
      <c r="B797" s="1"/>
      <c r="C797" s="13"/>
      <c r="D797" s="23"/>
      <c r="E797" s="23"/>
      <c r="F797" s="14" t="str">
        <f>LEFT(Table36[[#This Row],[Account Description ]],5)</f>
        <v/>
      </c>
      <c r="G797" s="1"/>
      <c r="H797" s="1"/>
      <c r="I797" s="20"/>
      <c r="J797" s="1"/>
      <c r="K797" s="16"/>
      <c r="L797" s="16"/>
      <c r="M797" s="17">
        <f>Table36[[#This Row],[Debet]]</f>
        <v>0</v>
      </c>
      <c r="T797"/>
    </row>
    <row r="798" spans="1:20" x14ac:dyDescent="0.25">
      <c r="A798" s="11"/>
      <c r="B798" s="1"/>
      <c r="C798" s="13"/>
      <c r="D798" s="23"/>
      <c r="E798" s="23"/>
      <c r="F798" s="14" t="str">
        <f>LEFT(Table36[[#This Row],[Account Description ]],5)</f>
        <v/>
      </c>
      <c r="G798" s="1"/>
      <c r="H798" s="1"/>
      <c r="I798" s="20"/>
      <c r="J798" s="1"/>
      <c r="K798" s="16"/>
      <c r="L798" s="16"/>
      <c r="M798" s="17">
        <f>Table36[[#This Row],[Debet]]</f>
        <v>0</v>
      </c>
      <c r="T798"/>
    </row>
    <row r="799" spans="1:20" x14ac:dyDescent="0.25">
      <c r="A799" s="11"/>
      <c r="B799" s="1"/>
      <c r="C799" s="13"/>
      <c r="D799" s="23"/>
      <c r="E799" s="23"/>
      <c r="F799" s="14" t="str">
        <f>LEFT(Table36[[#This Row],[Account Description ]],5)</f>
        <v/>
      </c>
      <c r="G799" s="1"/>
      <c r="H799" s="1"/>
      <c r="I799" s="20"/>
      <c r="J799" s="1"/>
      <c r="K799" s="16"/>
      <c r="L799" s="16"/>
      <c r="M799" s="17">
        <f>Table36[[#This Row],[Debet]]</f>
        <v>0</v>
      </c>
      <c r="T799"/>
    </row>
    <row r="800" spans="1:20" x14ac:dyDescent="0.25">
      <c r="A800" s="11"/>
      <c r="B800" s="1"/>
      <c r="C800" s="13"/>
      <c r="D800" s="23"/>
      <c r="E800" s="23"/>
      <c r="F800" s="14" t="str">
        <f>LEFT(Table36[[#This Row],[Account Description ]],5)</f>
        <v/>
      </c>
      <c r="G800" s="1"/>
      <c r="H800" s="1"/>
      <c r="I800" s="20"/>
      <c r="J800" s="1"/>
      <c r="K800" s="16"/>
      <c r="L800" s="16"/>
      <c r="M800" s="17">
        <f>Table36[[#This Row],[Debet]]</f>
        <v>0</v>
      </c>
      <c r="T800"/>
    </row>
    <row r="801" spans="1:20" x14ac:dyDescent="0.25">
      <c r="A801" s="11"/>
      <c r="B801" s="1"/>
      <c r="C801" s="13"/>
      <c r="D801" s="23"/>
      <c r="E801" s="23"/>
      <c r="F801" s="14" t="str">
        <f>LEFT(Table36[[#This Row],[Account Description ]],5)</f>
        <v/>
      </c>
      <c r="G801" s="1"/>
      <c r="H801" s="1"/>
      <c r="I801" s="20"/>
      <c r="J801" s="1"/>
      <c r="K801" s="16"/>
      <c r="L801" s="16"/>
      <c r="M801" s="17">
        <f>Table36[[#This Row],[Debet]]</f>
        <v>0</v>
      </c>
      <c r="T801"/>
    </row>
    <row r="802" spans="1:20" x14ac:dyDescent="0.25">
      <c r="A802" s="11"/>
      <c r="B802" s="1"/>
      <c r="C802" s="13"/>
      <c r="D802" s="23"/>
      <c r="E802" s="23"/>
      <c r="F802" s="14" t="str">
        <f>LEFT(Table36[[#This Row],[Account Description ]],5)</f>
        <v/>
      </c>
      <c r="G802" s="1"/>
      <c r="H802" s="1"/>
      <c r="I802" s="20"/>
      <c r="J802" s="1"/>
      <c r="K802" s="16"/>
      <c r="L802" s="16"/>
      <c r="M802" s="17">
        <f>Table36[[#This Row],[Debet]]</f>
        <v>0</v>
      </c>
      <c r="T802"/>
    </row>
    <row r="803" spans="1:20" x14ac:dyDescent="0.25">
      <c r="A803" s="11"/>
      <c r="B803" s="1"/>
      <c r="C803" s="13"/>
      <c r="D803" s="23"/>
      <c r="E803" s="23"/>
      <c r="F803" s="14" t="str">
        <f>LEFT(Table36[[#This Row],[Account Description ]],5)</f>
        <v/>
      </c>
      <c r="G803" s="1"/>
      <c r="H803" s="1"/>
      <c r="I803" s="20"/>
      <c r="J803" s="1"/>
      <c r="K803" s="16"/>
      <c r="L803" s="16"/>
      <c r="M803" s="17">
        <f>Table36[[#This Row],[Debet]]</f>
        <v>0</v>
      </c>
      <c r="T803"/>
    </row>
    <row r="804" spans="1:20" x14ac:dyDescent="0.25">
      <c r="A804" s="11"/>
      <c r="B804" s="1"/>
      <c r="C804" s="13"/>
      <c r="D804" s="23"/>
      <c r="E804" s="23"/>
      <c r="F804" s="14" t="str">
        <f>LEFT(Table36[[#This Row],[Account Description ]],5)</f>
        <v/>
      </c>
      <c r="G804" s="1"/>
      <c r="H804" s="1"/>
      <c r="I804" s="20"/>
      <c r="J804" s="1"/>
      <c r="K804" s="16"/>
      <c r="L804" s="16"/>
      <c r="M804" s="17">
        <f>Table36[[#This Row],[Debet]]</f>
        <v>0</v>
      </c>
      <c r="T804"/>
    </row>
    <row r="805" spans="1:20" x14ac:dyDescent="0.25">
      <c r="A805" s="11"/>
      <c r="B805" s="1"/>
      <c r="C805" s="13"/>
      <c r="D805" s="23"/>
      <c r="E805" s="23"/>
      <c r="F805" s="14" t="str">
        <f>LEFT(Table36[[#This Row],[Account Description ]],5)</f>
        <v/>
      </c>
      <c r="G805" s="1"/>
      <c r="H805" s="1"/>
      <c r="I805" s="20"/>
      <c r="J805" s="1"/>
      <c r="K805" s="16"/>
      <c r="L805" s="16"/>
      <c r="M805" s="17">
        <f>Table36[[#This Row],[Debet]]</f>
        <v>0</v>
      </c>
      <c r="T805"/>
    </row>
    <row r="806" spans="1:20" x14ac:dyDescent="0.25">
      <c r="A806" s="11"/>
      <c r="B806" s="1"/>
      <c r="C806" s="13"/>
      <c r="D806" s="23"/>
      <c r="E806" s="23"/>
      <c r="F806" s="14" t="str">
        <f>LEFT(Table36[[#This Row],[Account Description ]],5)</f>
        <v/>
      </c>
      <c r="G806" s="1"/>
      <c r="H806" s="1"/>
      <c r="I806" s="20"/>
      <c r="J806" s="1"/>
      <c r="K806" s="16"/>
      <c r="L806" s="16"/>
      <c r="M806" s="17">
        <f>Table36[[#This Row],[Debet]]</f>
        <v>0</v>
      </c>
      <c r="T806"/>
    </row>
    <row r="807" spans="1:20" x14ac:dyDescent="0.25">
      <c r="A807" s="11"/>
      <c r="B807" s="1"/>
      <c r="C807" s="13"/>
      <c r="D807" s="23"/>
      <c r="E807" s="23"/>
      <c r="F807" s="14" t="str">
        <f>LEFT(Table36[[#This Row],[Account Description ]],5)</f>
        <v/>
      </c>
      <c r="G807" s="1"/>
      <c r="H807" s="1"/>
      <c r="I807" s="20"/>
      <c r="J807" s="1"/>
      <c r="K807" s="16"/>
      <c r="L807" s="16"/>
      <c r="M807" s="17">
        <f>Table36[[#This Row],[Debet]]</f>
        <v>0</v>
      </c>
      <c r="T807"/>
    </row>
    <row r="808" spans="1:20" x14ac:dyDescent="0.25">
      <c r="A808" s="11"/>
      <c r="B808" s="1"/>
      <c r="C808" s="13"/>
      <c r="D808" s="23"/>
      <c r="E808" s="23"/>
      <c r="F808" s="14" t="str">
        <f>LEFT(Table36[[#This Row],[Account Description ]],5)</f>
        <v/>
      </c>
      <c r="G808" s="1"/>
      <c r="H808" s="1"/>
      <c r="I808" s="20"/>
      <c r="J808" s="1"/>
      <c r="K808" s="16"/>
      <c r="L808" s="16"/>
      <c r="M808" s="17">
        <f>Table36[[#This Row],[Debet]]</f>
        <v>0</v>
      </c>
      <c r="T808"/>
    </row>
    <row r="809" spans="1:20" x14ac:dyDescent="0.25">
      <c r="A809" s="11"/>
      <c r="B809" s="1"/>
      <c r="C809" s="13"/>
      <c r="D809" s="23"/>
      <c r="E809" s="23"/>
      <c r="F809" s="14" t="str">
        <f>LEFT(Table36[[#This Row],[Account Description ]],5)</f>
        <v/>
      </c>
      <c r="G809" s="1"/>
      <c r="H809" s="1"/>
      <c r="I809" s="20"/>
      <c r="J809" s="1"/>
      <c r="K809" s="16"/>
      <c r="L809" s="16"/>
      <c r="M809" s="17">
        <f>Table36[[#This Row],[Debet]]</f>
        <v>0</v>
      </c>
      <c r="T809"/>
    </row>
    <row r="810" spans="1:20" x14ac:dyDescent="0.25">
      <c r="A810" s="11"/>
      <c r="B810" s="1"/>
      <c r="C810" s="13"/>
      <c r="D810" s="23"/>
      <c r="E810" s="23"/>
      <c r="F810" s="14" t="str">
        <f>LEFT(Table36[[#This Row],[Account Description ]],5)</f>
        <v/>
      </c>
      <c r="G810" s="1"/>
      <c r="H810" s="1"/>
      <c r="I810" s="20"/>
      <c r="J810" s="1"/>
      <c r="K810" s="16"/>
      <c r="L810" s="16"/>
      <c r="M810" s="17">
        <f>Table36[[#This Row],[Debet]]</f>
        <v>0</v>
      </c>
      <c r="T810"/>
    </row>
    <row r="811" spans="1:20" x14ac:dyDescent="0.25">
      <c r="A811" s="11"/>
      <c r="B811" s="1"/>
      <c r="C811" s="13"/>
      <c r="D811" s="23"/>
      <c r="E811" s="23"/>
      <c r="F811" s="14" t="str">
        <f>LEFT(Table36[[#This Row],[Account Description ]],5)</f>
        <v/>
      </c>
      <c r="G811" s="1"/>
      <c r="H811" s="1"/>
      <c r="I811" s="20"/>
      <c r="J811" s="1"/>
      <c r="K811" s="16"/>
      <c r="L811" s="16"/>
      <c r="M811" s="17">
        <f>Table36[[#This Row],[Debet]]</f>
        <v>0</v>
      </c>
      <c r="T811"/>
    </row>
    <row r="812" spans="1:20" x14ac:dyDescent="0.25">
      <c r="A812" s="11"/>
      <c r="B812" s="1"/>
      <c r="C812" s="13"/>
      <c r="D812" s="23"/>
      <c r="E812" s="23"/>
      <c r="F812" s="14" t="str">
        <f>LEFT(Table36[[#This Row],[Account Description ]],5)</f>
        <v/>
      </c>
      <c r="G812" s="1"/>
      <c r="H812" s="1"/>
      <c r="I812" s="20"/>
      <c r="J812" s="1"/>
      <c r="K812" s="16"/>
      <c r="L812" s="16"/>
      <c r="M812" s="17">
        <f>Table36[[#This Row],[Debet]]</f>
        <v>0</v>
      </c>
      <c r="T812"/>
    </row>
    <row r="813" spans="1:20" x14ac:dyDescent="0.25">
      <c r="A813" s="11"/>
      <c r="B813" s="1"/>
      <c r="C813" s="13"/>
      <c r="D813" s="23"/>
      <c r="E813" s="23"/>
      <c r="F813" s="14" t="str">
        <f>LEFT(Table36[[#This Row],[Account Description ]],5)</f>
        <v/>
      </c>
      <c r="G813" s="1"/>
      <c r="H813" s="1"/>
      <c r="I813" s="20"/>
      <c r="J813" s="1"/>
      <c r="K813" s="16"/>
      <c r="L813" s="16"/>
      <c r="M813" s="17">
        <f>Table36[[#This Row],[Debet]]</f>
        <v>0</v>
      </c>
      <c r="T813"/>
    </row>
    <row r="814" spans="1:20" x14ac:dyDescent="0.25">
      <c r="A814" s="11"/>
      <c r="B814" s="1"/>
      <c r="C814" s="13"/>
      <c r="D814" s="23"/>
      <c r="E814" s="23"/>
      <c r="F814" s="14" t="str">
        <f>LEFT(Table36[[#This Row],[Account Description ]],5)</f>
        <v/>
      </c>
      <c r="G814" s="1"/>
      <c r="H814" s="1"/>
      <c r="I814" s="20"/>
      <c r="J814" s="1"/>
      <c r="K814" s="16"/>
      <c r="L814" s="16"/>
      <c r="M814" s="17">
        <f>Table36[[#This Row],[Debet]]</f>
        <v>0</v>
      </c>
      <c r="T814"/>
    </row>
    <row r="815" spans="1:20" x14ac:dyDescent="0.25">
      <c r="A815" s="11"/>
      <c r="B815" s="1"/>
      <c r="C815" s="13"/>
      <c r="D815" s="23"/>
      <c r="E815" s="23"/>
      <c r="F815" s="14" t="str">
        <f>LEFT(Table36[[#This Row],[Account Description ]],5)</f>
        <v/>
      </c>
      <c r="G815" s="1"/>
      <c r="H815" s="1"/>
      <c r="I815" s="20"/>
      <c r="J815" s="1"/>
      <c r="K815" s="16"/>
      <c r="L815" s="16"/>
      <c r="M815" s="17">
        <f>Table36[[#This Row],[Debet]]</f>
        <v>0</v>
      </c>
      <c r="T815"/>
    </row>
    <row r="816" spans="1:20" x14ac:dyDescent="0.25">
      <c r="A816" s="11"/>
      <c r="B816" s="1"/>
      <c r="C816" s="13"/>
      <c r="D816" s="23"/>
      <c r="E816" s="23"/>
      <c r="F816" s="14" t="str">
        <f>LEFT(Table36[[#This Row],[Account Description ]],5)</f>
        <v/>
      </c>
      <c r="G816" s="1"/>
      <c r="H816" s="1"/>
      <c r="I816" s="20"/>
      <c r="J816" s="1"/>
      <c r="K816" s="16"/>
      <c r="L816" s="16"/>
      <c r="M816" s="17">
        <f>Table36[[#This Row],[Debet]]</f>
        <v>0</v>
      </c>
      <c r="T816"/>
    </row>
    <row r="817" spans="1:20" x14ac:dyDescent="0.25">
      <c r="A817" s="11"/>
      <c r="B817" s="1"/>
      <c r="C817" s="13"/>
      <c r="D817" s="23"/>
      <c r="E817" s="23"/>
      <c r="F817" s="14" t="str">
        <f>LEFT(Table36[[#This Row],[Account Description ]],5)</f>
        <v/>
      </c>
      <c r="G817" s="1"/>
      <c r="H817" s="1"/>
      <c r="I817" s="20"/>
      <c r="J817" s="1"/>
      <c r="K817" s="16"/>
      <c r="L817" s="16"/>
      <c r="M817" s="17">
        <f>Table36[[#This Row],[Debet]]</f>
        <v>0</v>
      </c>
      <c r="T817"/>
    </row>
    <row r="818" spans="1:20" x14ac:dyDescent="0.25">
      <c r="A818" s="11"/>
      <c r="B818" s="1"/>
      <c r="C818" s="13"/>
      <c r="D818" s="23"/>
      <c r="E818" s="23"/>
      <c r="F818" s="14" t="str">
        <f>LEFT(Table36[[#This Row],[Account Description ]],5)</f>
        <v/>
      </c>
      <c r="G818" s="1"/>
      <c r="H818" s="1"/>
      <c r="I818" s="20"/>
      <c r="J818" s="1"/>
      <c r="K818" s="16"/>
      <c r="L818" s="16"/>
      <c r="M818" s="17">
        <f>Table36[[#This Row],[Debet]]</f>
        <v>0</v>
      </c>
      <c r="T818"/>
    </row>
    <row r="819" spans="1:20" x14ac:dyDescent="0.25">
      <c r="A819" s="11"/>
      <c r="B819" s="1"/>
      <c r="C819" s="13"/>
      <c r="D819" s="23"/>
      <c r="E819" s="23"/>
      <c r="F819" s="14" t="str">
        <f>LEFT(Table36[[#This Row],[Account Description ]],5)</f>
        <v/>
      </c>
      <c r="G819" s="1"/>
      <c r="H819" s="1"/>
      <c r="I819" s="20"/>
      <c r="J819" s="1"/>
      <c r="K819" s="16"/>
      <c r="L819" s="16"/>
      <c r="M819" s="17">
        <f>Table36[[#This Row],[Debet]]</f>
        <v>0</v>
      </c>
      <c r="T819"/>
    </row>
    <row r="820" spans="1:20" x14ac:dyDescent="0.25">
      <c r="A820" s="11"/>
      <c r="B820" s="1"/>
      <c r="C820" s="13"/>
      <c r="D820" s="23"/>
      <c r="E820" s="23"/>
      <c r="F820" s="14" t="str">
        <f>LEFT(Table36[[#This Row],[Account Description ]],5)</f>
        <v/>
      </c>
      <c r="G820" s="1"/>
      <c r="H820" s="1"/>
      <c r="I820" s="20"/>
      <c r="J820" s="1"/>
      <c r="K820" s="16"/>
      <c r="L820" s="16"/>
      <c r="M820" s="17">
        <f>Table36[[#This Row],[Debet]]</f>
        <v>0</v>
      </c>
      <c r="T820"/>
    </row>
    <row r="821" spans="1:20" x14ac:dyDescent="0.25">
      <c r="A821" s="11"/>
      <c r="B821" s="1"/>
      <c r="C821" s="13"/>
      <c r="D821" s="23"/>
      <c r="E821" s="23"/>
      <c r="F821" s="14" t="str">
        <f>LEFT(Table36[[#This Row],[Account Description ]],5)</f>
        <v/>
      </c>
      <c r="G821" s="1"/>
      <c r="H821" s="1"/>
      <c r="I821" s="20"/>
      <c r="J821" s="1"/>
      <c r="K821" s="16"/>
      <c r="L821" s="16"/>
      <c r="M821" s="17">
        <f>Table36[[#This Row],[Debet]]</f>
        <v>0</v>
      </c>
      <c r="T821"/>
    </row>
    <row r="822" spans="1:20" x14ac:dyDescent="0.25">
      <c r="A822" s="11"/>
      <c r="B822" s="1"/>
      <c r="C822" s="13"/>
      <c r="D822" s="23"/>
      <c r="E822" s="23"/>
      <c r="F822" s="14" t="str">
        <f>LEFT(Table36[[#This Row],[Account Description ]],5)</f>
        <v/>
      </c>
      <c r="G822" s="1"/>
      <c r="H822" s="1"/>
      <c r="I822" s="20"/>
      <c r="J822" s="1"/>
      <c r="K822" s="16"/>
      <c r="L822" s="16"/>
      <c r="M822" s="17">
        <f>Table36[[#This Row],[Debet]]</f>
        <v>0</v>
      </c>
      <c r="T822"/>
    </row>
    <row r="823" spans="1:20" x14ac:dyDescent="0.25">
      <c r="A823" s="11"/>
      <c r="B823" s="1"/>
      <c r="C823" s="13"/>
      <c r="D823" s="23"/>
      <c r="E823" s="23"/>
      <c r="F823" s="14" t="str">
        <f>LEFT(Table36[[#This Row],[Account Description ]],5)</f>
        <v/>
      </c>
      <c r="G823" s="1"/>
      <c r="H823" s="1"/>
      <c r="I823" s="20"/>
      <c r="J823" s="1"/>
      <c r="K823" s="16"/>
      <c r="L823" s="16"/>
      <c r="M823" s="17">
        <f>Table36[[#This Row],[Debet]]</f>
        <v>0</v>
      </c>
      <c r="T823"/>
    </row>
    <row r="824" spans="1:20" x14ac:dyDescent="0.25">
      <c r="A824" s="11"/>
      <c r="B824" s="1"/>
      <c r="C824" s="13"/>
      <c r="D824" s="23"/>
      <c r="E824" s="23"/>
      <c r="F824" s="14" t="str">
        <f>LEFT(Table36[[#This Row],[Account Description ]],5)</f>
        <v/>
      </c>
      <c r="G824" s="1"/>
      <c r="H824" s="1"/>
      <c r="I824" s="20"/>
      <c r="J824" s="1"/>
      <c r="K824" s="16"/>
      <c r="L824" s="16"/>
      <c r="M824" s="17">
        <f>Table36[[#This Row],[Debet]]</f>
        <v>0</v>
      </c>
      <c r="T824"/>
    </row>
    <row r="825" spans="1:20" x14ac:dyDescent="0.25">
      <c r="A825" s="11"/>
      <c r="B825" s="1"/>
      <c r="C825" s="13"/>
      <c r="D825" s="23"/>
      <c r="E825" s="23"/>
      <c r="F825" s="14" t="str">
        <f>LEFT(Table36[[#This Row],[Account Description ]],5)</f>
        <v/>
      </c>
      <c r="G825" s="1"/>
      <c r="H825" s="1"/>
      <c r="I825" s="20"/>
      <c r="J825" s="1"/>
      <c r="K825" s="16"/>
      <c r="L825" s="16"/>
      <c r="M825" s="17">
        <f>Table36[[#This Row],[Debet]]</f>
        <v>0</v>
      </c>
      <c r="T825"/>
    </row>
    <row r="826" spans="1:20" x14ac:dyDescent="0.25">
      <c r="A826" s="11"/>
      <c r="B826" s="1"/>
      <c r="C826" s="13"/>
      <c r="D826" s="23"/>
      <c r="E826" s="23"/>
      <c r="F826" s="14" t="str">
        <f>LEFT(Table36[[#This Row],[Account Description ]],5)</f>
        <v/>
      </c>
      <c r="G826" s="1"/>
      <c r="H826" s="1"/>
      <c r="I826" s="20"/>
      <c r="J826" s="1"/>
      <c r="K826" s="16"/>
      <c r="L826" s="16"/>
      <c r="M826" s="17">
        <f>Table36[[#This Row],[Debet]]</f>
        <v>0</v>
      </c>
      <c r="T826"/>
    </row>
    <row r="827" spans="1:20" x14ac:dyDescent="0.25">
      <c r="A827" s="11"/>
      <c r="B827" s="1"/>
      <c r="C827" s="13"/>
      <c r="D827" s="23"/>
      <c r="E827" s="23"/>
      <c r="F827" s="14" t="str">
        <f>LEFT(Table36[[#This Row],[Account Description ]],5)</f>
        <v/>
      </c>
      <c r="G827" s="1"/>
      <c r="H827" s="1"/>
      <c r="I827" s="20"/>
      <c r="J827" s="1"/>
      <c r="K827" s="16"/>
      <c r="L827" s="16"/>
      <c r="M827" s="17">
        <f>Table36[[#This Row],[Debet]]</f>
        <v>0</v>
      </c>
      <c r="T827"/>
    </row>
    <row r="828" spans="1:20" x14ac:dyDescent="0.25">
      <c r="A828" s="11"/>
      <c r="B828" s="1"/>
      <c r="C828" s="13"/>
      <c r="D828" s="23"/>
      <c r="E828" s="23"/>
      <c r="F828" s="14" t="str">
        <f>LEFT(Table36[[#This Row],[Account Description ]],5)</f>
        <v/>
      </c>
      <c r="G828" s="1"/>
      <c r="H828" s="1"/>
      <c r="I828" s="20"/>
      <c r="J828" s="1"/>
      <c r="K828" s="16"/>
      <c r="L828" s="16"/>
      <c r="M828" s="17">
        <f>Table36[[#This Row],[Debet]]</f>
        <v>0</v>
      </c>
      <c r="T828"/>
    </row>
    <row r="829" spans="1:20" x14ac:dyDescent="0.25">
      <c r="A829" s="11"/>
      <c r="B829" s="1"/>
      <c r="C829" s="13"/>
      <c r="D829" s="23"/>
      <c r="E829" s="23"/>
      <c r="F829" s="14" t="str">
        <f>LEFT(Table36[[#This Row],[Account Description ]],5)</f>
        <v/>
      </c>
      <c r="G829" s="1"/>
      <c r="H829" s="1"/>
      <c r="I829" s="20"/>
      <c r="J829" s="1"/>
      <c r="K829" s="16"/>
      <c r="L829" s="16"/>
      <c r="M829" s="17">
        <f>Table36[[#This Row],[Debet]]</f>
        <v>0</v>
      </c>
      <c r="T829"/>
    </row>
    <row r="830" spans="1:20" x14ac:dyDescent="0.25">
      <c r="A830" s="11"/>
      <c r="B830" s="1"/>
      <c r="C830" s="13"/>
      <c r="D830" s="23"/>
      <c r="E830" s="23"/>
      <c r="F830" s="14" t="str">
        <f>LEFT(Table36[[#This Row],[Account Description ]],5)</f>
        <v/>
      </c>
      <c r="G830" s="1"/>
      <c r="H830" s="1"/>
      <c r="I830" s="20"/>
      <c r="J830" s="1"/>
      <c r="K830" s="16"/>
      <c r="L830" s="16"/>
      <c r="M830" s="17">
        <f>Table36[[#This Row],[Debet]]</f>
        <v>0</v>
      </c>
      <c r="T830"/>
    </row>
    <row r="831" spans="1:20" x14ac:dyDescent="0.25">
      <c r="A831" s="11"/>
      <c r="B831" s="1"/>
      <c r="C831" s="13"/>
      <c r="D831" s="23"/>
      <c r="E831" s="23"/>
      <c r="F831" s="14" t="str">
        <f>LEFT(Table36[[#This Row],[Account Description ]],5)</f>
        <v/>
      </c>
      <c r="G831" s="1"/>
      <c r="H831" s="1"/>
      <c r="I831" s="20"/>
      <c r="J831" s="1"/>
      <c r="K831" s="16"/>
      <c r="L831" s="16"/>
      <c r="M831" s="17">
        <f>Table36[[#This Row],[Debet]]</f>
        <v>0</v>
      </c>
      <c r="T831"/>
    </row>
    <row r="832" spans="1:20" x14ac:dyDescent="0.25">
      <c r="A832" s="11"/>
      <c r="B832" s="1"/>
      <c r="C832" s="13"/>
      <c r="D832" s="23"/>
      <c r="E832" s="23"/>
      <c r="F832" s="14" t="str">
        <f>LEFT(Table36[[#This Row],[Account Description ]],5)</f>
        <v/>
      </c>
      <c r="G832" s="1"/>
      <c r="H832" s="1"/>
      <c r="I832" s="20"/>
      <c r="J832" s="1"/>
      <c r="K832" s="16"/>
      <c r="L832" s="16"/>
      <c r="M832" s="17">
        <f>Table36[[#This Row],[Debet]]</f>
        <v>0</v>
      </c>
      <c r="T832"/>
    </row>
    <row r="833" spans="1:20" x14ac:dyDescent="0.25">
      <c r="A833" s="11"/>
      <c r="B833" s="1"/>
      <c r="C833" s="13"/>
      <c r="D833" s="23"/>
      <c r="E833" s="23"/>
      <c r="F833" s="14" t="str">
        <f>LEFT(Table36[[#This Row],[Account Description ]],5)</f>
        <v/>
      </c>
      <c r="G833" s="1"/>
      <c r="H833" s="1"/>
      <c r="I833" s="20"/>
      <c r="J833" s="1"/>
      <c r="K833" s="16"/>
      <c r="L833" s="16"/>
      <c r="M833" s="17">
        <f>Table36[[#This Row],[Debet]]</f>
        <v>0</v>
      </c>
      <c r="T833"/>
    </row>
    <row r="834" spans="1:20" x14ac:dyDescent="0.25">
      <c r="A834" s="11"/>
      <c r="B834" s="1"/>
      <c r="C834" s="13"/>
      <c r="D834" s="23"/>
      <c r="E834" s="23"/>
      <c r="F834" s="14" t="str">
        <f>LEFT(Table36[[#This Row],[Account Description ]],5)</f>
        <v/>
      </c>
      <c r="G834" s="1"/>
      <c r="H834" s="1"/>
      <c r="I834" s="20"/>
      <c r="J834" s="1"/>
      <c r="K834" s="16"/>
      <c r="L834" s="16"/>
      <c r="M834" s="17">
        <f>Table36[[#This Row],[Debet]]</f>
        <v>0</v>
      </c>
      <c r="T834"/>
    </row>
    <row r="835" spans="1:20" x14ac:dyDescent="0.25">
      <c r="A835" s="11"/>
      <c r="B835" s="1"/>
      <c r="C835" s="13"/>
      <c r="D835" s="23"/>
      <c r="E835" s="23"/>
      <c r="F835" s="14" t="str">
        <f>LEFT(Table36[[#This Row],[Account Description ]],5)</f>
        <v/>
      </c>
      <c r="G835" s="1"/>
      <c r="H835" s="1"/>
      <c r="I835" s="20"/>
      <c r="J835" s="1"/>
      <c r="K835" s="16"/>
      <c r="L835" s="16"/>
      <c r="M835" s="17">
        <f>Table36[[#This Row],[Debet]]</f>
        <v>0</v>
      </c>
      <c r="T835"/>
    </row>
    <row r="836" spans="1:20" x14ac:dyDescent="0.25">
      <c r="A836" s="11"/>
      <c r="B836" s="1"/>
      <c r="C836" s="13"/>
      <c r="D836" s="23"/>
      <c r="E836" s="23"/>
      <c r="F836" s="14" t="str">
        <f>LEFT(Table36[[#This Row],[Account Description ]],5)</f>
        <v/>
      </c>
      <c r="G836" s="1"/>
      <c r="H836" s="1"/>
      <c r="I836" s="20"/>
      <c r="J836" s="1"/>
      <c r="K836" s="16"/>
      <c r="L836" s="16"/>
      <c r="M836" s="17">
        <f>Table36[[#This Row],[Debet]]</f>
        <v>0</v>
      </c>
      <c r="T836"/>
    </row>
    <row r="837" spans="1:20" x14ac:dyDescent="0.25">
      <c r="A837" s="11"/>
      <c r="B837" s="1"/>
      <c r="C837" s="13"/>
      <c r="D837" s="23"/>
      <c r="E837" s="23"/>
      <c r="F837" s="14" t="str">
        <f>LEFT(Table36[[#This Row],[Account Description ]],5)</f>
        <v/>
      </c>
      <c r="G837" s="1"/>
      <c r="H837" s="1"/>
      <c r="I837" s="20"/>
      <c r="J837" s="1"/>
      <c r="K837" s="16"/>
      <c r="L837" s="16"/>
      <c r="M837" s="17">
        <f>Table36[[#This Row],[Debet]]</f>
        <v>0</v>
      </c>
      <c r="T837"/>
    </row>
    <row r="838" spans="1:20" x14ac:dyDescent="0.25">
      <c r="A838" s="11"/>
      <c r="B838" s="1"/>
      <c r="C838" s="13"/>
      <c r="D838" s="23"/>
      <c r="E838" s="23"/>
      <c r="F838" s="14" t="str">
        <f>LEFT(Table36[[#This Row],[Account Description ]],5)</f>
        <v/>
      </c>
      <c r="G838" s="1"/>
      <c r="H838" s="1"/>
      <c r="I838" s="20"/>
      <c r="J838" s="1"/>
      <c r="K838" s="16"/>
      <c r="L838" s="16"/>
      <c r="M838" s="17">
        <f>Table36[[#This Row],[Debet]]</f>
        <v>0</v>
      </c>
      <c r="T838"/>
    </row>
    <row r="839" spans="1:20" x14ac:dyDescent="0.25">
      <c r="A839" s="11"/>
      <c r="B839" s="1"/>
      <c r="C839" s="13"/>
      <c r="D839" s="23"/>
      <c r="E839" s="23"/>
      <c r="F839" s="14" t="str">
        <f>LEFT(Table36[[#This Row],[Account Description ]],5)</f>
        <v/>
      </c>
      <c r="G839" s="1"/>
      <c r="H839" s="1"/>
      <c r="I839" s="20"/>
      <c r="J839" s="1"/>
      <c r="K839" s="16"/>
      <c r="L839" s="16"/>
      <c r="M839" s="17">
        <f>Table36[[#This Row],[Debet]]</f>
        <v>0</v>
      </c>
      <c r="T839"/>
    </row>
    <row r="840" spans="1:20" x14ac:dyDescent="0.25">
      <c r="A840" s="11"/>
      <c r="B840" s="1"/>
      <c r="C840" s="13"/>
      <c r="D840" s="23"/>
      <c r="E840" s="23"/>
      <c r="F840" s="14" t="str">
        <f>LEFT(Table36[[#This Row],[Account Description ]],5)</f>
        <v/>
      </c>
      <c r="G840" s="1"/>
      <c r="H840" s="1"/>
      <c r="I840" s="20"/>
      <c r="J840" s="1"/>
      <c r="K840" s="16"/>
      <c r="L840" s="16"/>
      <c r="M840" s="17">
        <f>Table36[[#This Row],[Debet]]</f>
        <v>0</v>
      </c>
      <c r="T840"/>
    </row>
    <row r="841" spans="1:20" x14ac:dyDescent="0.25">
      <c r="A841" s="11"/>
      <c r="B841" s="1"/>
      <c r="C841" s="13"/>
      <c r="D841" s="23"/>
      <c r="E841" s="23"/>
      <c r="F841" s="14" t="str">
        <f>LEFT(Table36[[#This Row],[Account Description ]],5)</f>
        <v/>
      </c>
      <c r="G841" s="1"/>
      <c r="H841" s="1"/>
      <c r="I841" s="20"/>
      <c r="J841" s="1"/>
      <c r="K841" s="16"/>
      <c r="L841" s="16"/>
      <c r="M841" s="17">
        <f>Table36[[#This Row],[Debet]]</f>
        <v>0</v>
      </c>
      <c r="T841"/>
    </row>
    <row r="842" spans="1:20" x14ac:dyDescent="0.25">
      <c r="A842" s="11"/>
      <c r="B842" s="1"/>
      <c r="C842" s="13"/>
      <c r="D842" s="23"/>
      <c r="E842" s="23"/>
      <c r="F842" s="14" t="str">
        <f>LEFT(Table36[[#This Row],[Account Description ]],5)</f>
        <v/>
      </c>
      <c r="G842" s="1"/>
      <c r="H842" s="1"/>
      <c r="I842" s="20"/>
      <c r="J842" s="1"/>
      <c r="K842" s="16"/>
      <c r="L842" s="16"/>
      <c r="M842" s="17">
        <f>Table36[[#This Row],[Debet]]</f>
        <v>0</v>
      </c>
      <c r="T842"/>
    </row>
    <row r="843" spans="1:20" x14ac:dyDescent="0.25">
      <c r="A843" s="11"/>
      <c r="B843" s="1"/>
      <c r="C843" s="13"/>
      <c r="D843" s="23"/>
      <c r="E843" s="23"/>
      <c r="F843" s="14" t="str">
        <f>LEFT(Table36[[#This Row],[Account Description ]],5)</f>
        <v/>
      </c>
      <c r="G843" s="1"/>
      <c r="H843" s="1"/>
      <c r="I843" s="20"/>
      <c r="J843" s="1"/>
      <c r="K843" s="16"/>
      <c r="L843" s="16"/>
      <c r="M843" s="17">
        <f>Table36[[#This Row],[Debet]]</f>
        <v>0</v>
      </c>
      <c r="T843"/>
    </row>
    <row r="844" spans="1:20" x14ac:dyDescent="0.25">
      <c r="A844" s="11"/>
      <c r="B844" s="1"/>
      <c r="C844" s="13"/>
      <c r="D844" s="23"/>
      <c r="E844" s="23"/>
      <c r="F844" s="14" t="str">
        <f>LEFT(Table36[[#This Row],[Account Description ]],5)</f>
        <v/>
      </c>
      <c r="G844" s="1"/>
      <c r="H844" s="1"/>
      <c r="I844" s="20"/>
      <c r="J844" s="1"/>
      <c r="K844" s="16"/>
      <c r="L844" s="16"/>
      <c r="M844" s="17">
        <f>Table36[[#This Row],[Debet]]</f>
        <v>0</v>
      </c>
      <c r="T844"/>
    </row>
    <row r="845" spans="1:20" x14ac:dyDescent="0.25">
      <c r="A845" s="11"/>
      <c r="B845" s="1"/>
      <c r="C845" s="13"/>
      <c r="D845" s="23"/>
      <c r="E845" s="23"/>
      <c r="F845" s="14" t="str">
        <f>LEFT(Table36[[#This Row],[Account Description ]],5)</f>
        <v/>
      </c>
      <c r="G845" s="1"/>
      <c r="H845" s="1"/>
      <c r="I845" s="20"/>
      <c r="J845" s="1"/>
      <c r="K845" s="16"/>
      <c r="L845" s="16"/>
      <c r="M845" s="17">
        <f>Table36[[#This Row],[Debet]]</f>
        <v>0</v>
      </c>
      <c r="T845"/>
    </row>
    <row r="846" spans="1:20" x14ac:dyDescent="0.25">
      <c r="A846" s="11"/>
      <c r="B846" s="1"/>
      <c r="C846" s="13"/>
      <c r="D846" s="23"/>
      <c r="E846" s="23"/>
      <c r="F846" s="14" t="str">
        <f>LEFT(Table36[[#This Row],[Account Description ]],5)</f>
        <v/>
      </c>
      <c r="G846" s="1"/>
      <c r="H846" s="1"/>
      <c r="I846" s="20"/>
      <c r="J846" s="1"/>
      <c r="K846" s="16"/>
      <c r="L846" s="16"/>
      <c r="M846" s="17">
        <f>Table36[[#This Row],[Debet]]</f>
        <v>0</v>
      </c>
      <c r="T846"/>
    </row>
    <row r="847" spans="1:20" x14ac:dyDescent="0.25">
      <c r="A847" s="11"/>
      <c r="B847" s="1"/>
      <c r="C847" s="13"/>
      <c r="D847" s="23"/>
      <c r="E847" s="23"/>
      <c r="F847" s="14" t="str">
        <f>LEFT(Table36[[#This Row],[Account Description ]],5)</f>
        <v/>
      </c>
      <c r="G847" s="1"/>
      <c r="H847" s="1"/>
      <c r="I847" s="20"/>
      <c r="J847" s="1"/>
      <c r="K847" s="16"/>
      <c r="L847" s="16"/>
      <c r="M847" s="17">
        <f>Table36[[#This Row],[Debet]]</f>
        <v>0</v>
      </c>
      <c r="T847"/>
    </row>
    <row r="848" spans="1:20" x14ac:dyDescent="0.25">
      <c r="A848" s="11"/>
      <c r="B848" s="1"/>
      <c r="C848" s="13"/>
      <c r="D848" s="23"/>
      <c r="E848" s="23"/>
      <c r="F848" s="14" t="str">
        <f>LEFT(Table36[[#This Row],[Account Description ]],5)</f>
        <v/>
      </c>
      <c r="G848" s="1"/>
      <c r="H848" s="1"/>
      <c r="I848" s="20"/>
      <c r="J848" s="1"/>
      <c r="K848" s="16"/>
      <c r="L848" s="16"/>
      <c r="M848" s="17">
        <f>Table36[[#This Row],[Debet]]</f>
        <v>0</v>
      </c>
      <c r="T848"/>
    </row>
    <row r="849" spans="1:20" x14ac:dyDescent="0.25">
      <c r="A849" s="11"/>
      <c r="B849" s="1"/>
      <c r="C849" s="13"/>
      <c r="D849" s="23"/>
      <c r="E849" s="23"/>
      <c r="F849" s="14" t="str">
        <f>LEFT(Table36[[#This Row],[Account Description ]],5)</f>
        <v/>
      </c>
      <c r="G849" s="1"/>
      <c r="H849" s="1"/>
      <c r="I849" s="20"/>
      <c r="J849" s="1"/>
      <c r="K849" s="16"/>
      <c r="L849" s="16"/>
      <c r="M849" s="17">
        <f>Table36[[#This Row],[Debet]]</f>
        <v>0</v>
      </c>
      <c r="T849"/>
    </row>
    <row r="850" spans="1:20" x14ac:dyDescent="0.25">
      <c r="A850" s="11"/>
      <c r="B850" s="1"/>
      <c r="C850" s="13"/>
      <c r="D850" s="23"/>
      <c r="E850" s="23"/>
      <c r="F850" s="14" t="str">
        <f>LEFT(Table36[[#This Row],[Account Description ]],5)</f>
        <v/>
      </c>
      <c r="G850" s="1"/>
      <c r="H850" s="1"/>
      <c r="I850" s="20"/>
      <c r="J850" s="1"/>
      <c r="K850" s="16"/>
      <c r="L850" s="16"/>
      <c r="M850" s="17">
        <f>Table36[[#This Row],[Debet]]</f>
        <v>0</v>
      </c>
      <c r="T850"/>
    </row>
    <row r="851" spans="1:20" x14ac:dyDescent="0.25">
      <c r="A851" s="11"/>
      <c r="B851" s="1"/>
      <c r="C851" s="13"/>
      <c r="D851" s="23"/>
      <c r="E851" s="23"/>
      <c r="F851" s="14" t="str">
        <f>LEFT(Table36[[#This Row],[Account Description ]],5)</f>
        <v/>
      </c>
      <c r="G851" s="1"/>
      <c r="H851" s="1"/>
      <c r="I851" s="20"/>
      <c r="J851" s="1"/>
      <c r="K851" s="16"/>
      <c r="L851" s="16"/>
      <c r="M851" s="17">
        <f>Table36[[#This Row],[Debet]]</f>
        <v>0</v>
      </c>
      <c r="T851"/>
    </row>
    <row r="852" spans="1:20" x14ac:dyDescent="0.25">
      <c r="A852" s="11"/>
      <c r="B852" s="1"/>
      <c r="C852" s="13"/>
      <c r="D852" s="23"/>
      <c r="E852" s="23"/>
      <c r="F852" s="14" t="str">
        <f>LEFT(Table36[[#This Row],[Account Description ]],5)</f>
        <v/>
      </c>
      <c r="G852" s="1"/>
      <c r="H852" s="1"/>
      <c r="I852" s="20"/>
      <c r="J852" s="1"/>
      <c r="K852" s="16"/>
      <c r="L852" s="16"/>
      <c r="M852" s="17">
        <f>Table36[[#This Row],[Debet]]</f>
        <v>0</v>
      </c>
      <c r="T852"/>
    </row>
    <row r="853" spans="1:20" x14ac:dyDescent="0.25">
      <c r="A853" s="11"/>
      <c r="B853" s="1"/>
      <c r="C853" s="13"/>
      <c r="D853" s="23"/>
      <c r="E853" s="23"/>
      <c r="F853" s="14" t="str">
        <f>LEFT(Table36[[#This Row],[Account Description ]],5)</f>
        <v/>
      </c>
      <c r="G853" s="1"/>
      <c r="H853" s="1"/>
      <c r="I853" s="20"/>
      <c r="J853" s="1"/>
      <c r="K853" s="16"/>
      <c r="L853" s="16"/>
      <c r="M853" s="17">
        <f>Table36[[#This Row],[Debet]]</f>
        <v>0</v>
      </c>
      <c r="T853"/>
    </row>
    <row r="854" spans="1:20" x14ac:dyDescent="0.25">
      <c r="A854" s="11"/>
      <c r="B854" s="1"/>
      <c r="C854" s="13"/>
      <c r="D854" s="23"/>
      <c r="E854" s="23"/>
      <c r="F854" s="14" t="str">
        <f>LEFT(Table36[[#This Row],[Account Description ]],5)</f>
        <v/>
      </c>
      <c r="G854" s="1"/>
      <c r="H854" s="1"/>
      <c r="I854" s="20"/>
      <c r="J854" s="1"/>
      <c r="K854" s="16"/>
      <c r="L854" s="16"/>
      <c r="M854" s="17">
        <f>Table36[[#This Row],[Debet]]</f>
        <v>0</v>
      </c>
      <c r="T854"/>
    </row>
    <row r="855" spans="1:20" x14ac:dyDescent="0.25">
      <c r="A855" s="11"/>
      <c r="B855" s="1"/>
      <c r="C855" s="13"/>
      <c r="D855" s="23"/>
      <c r="E855" s="23"/>
      <c r="F855" s="14" t="str">
        <f>LEFT(Table36[[#This Row],[Account Description ]],5)</f>
        <v/>
      </c>
      <c r="G855" s="1"/>
      <c r="H855" s="1"/>
      <c r="I855" s="20"/>
      <c r="J855" s="1"/>
      <c r="K855" s="16"/>
      <c r="L855" s="16"/>
      <c r="M855" s="17">
        <f>Table36[[#This Row],[Debet]]</f>
        <v>0</v>
      </c>
      <c r="T855"/>
    </row>
    <row r="856" spans="1:20" x14ac:dyDescent="0.25">
      <c r="A856" s="11"/>
      <c r="B856" s="1"/>
      <c r="C856" s="13"/>
      <c r="D856" s="23"/>
      <c r="E856" s="23"/>
      <c r="F856" s="14" t="str">
        <f>LEFT(Table36[[#This Row],[Account Description ]],5)</f>
        <v/>
      </c>
      <c r="G856" s="1"/>
      <c r="H856" s="1"/>
      <c r="I856" s="20"/>
      <c r="J856" s="1"/>
      <c r="K856" s="16"/>
      <c r="L856" s="16"/>
      <c r="M856" s="17">
        <f>Table36[[#This Row],[Debet]]</f>
        <v>0</v>
      </c>
      <c r="T856"/>
    </row>
    <row r="857" spans="1:20" x14ac:dyDescent="0.25">
      <c r="A857" s="11"/>
      <c r="B857" s="1"/>
      <c r="C857" s="13"/>
      <c r="D857" s="23"/>
      <c r="E857" s="23"/>
      <c r="F857" s="14" t="str">
        <f>LEFT(Table36[[#This Row],[Account Description ]],5)</f>
        <v/>
      </c>
      <c r="G857" s="1"/>
      <c r="H857" s="1"/>
      <c r="I857" s="20"/>
      <c r="J857" s="1"/>
      <c r="K857" s="16"/>
      <c r="L857" s="16"/>
      <c r="M857" s="17">
        <f>Table36[[#This Row],[Debet]]</f>
        <v>0</v>
      </c>
      <c r="T857"/>
    </row>
    <row r="858" spans="1:20" x14ac:dyDescent="0.25">
      <c r="A858" s="11"/>
      <c r="B858" s="1"/>
      <c r="C858" s="13"/>
      <c r="D858" s="23"/>
      <c r="E858" s="23"/>
      <c r="F858" s="14" t="str">
        <f>LEFT(Table36[[#This Row],[Account Description ]],5)</f>
        <v/>
      </c>
      <c r="G858" s="1"/>
      <c r="H858" s="1"/>
      <c r="I858" s="20"/>
      <c r="J858" s="1"/>
      <c r="K858" s="16"/>
      <c r="L858" s="16"/>
      <c r="M858" s="17">
        <f>Table36[[#This Row],[Debet]]</f>
        <v>0</v>
      </c>
      <c r="T858"/>
    </row>
    <row r="859" spans="1:20" x14ac:dyDescent="0.25">
      <c r="A859" s="11"/>
      <c r="B859" s="1"/>
      <c r="C859" s="13"/>
      <c r="D859" s="23"/>
      <c r="E859" s="23"/>
      <c r="F859" s="14" t="str">
        <f>LEFT(Table36[[#This Row],[Account Description ]],5)</f>
        <v/>
      </c>
      <c r="G859" s="1"/>
      <c r="H859" s="1"/>
      <c r="I859" s="20"/>
      <c r="J859" s="1"/>
      <c r="K859" s="16"/>
      <c r="L859" s="16"/>
      <c r="M859" s="17">
        <f>Table36[[#This Row],[Debet]]</f>
        <v>0</v>
      </c>
      <c r="T859"/>
    </row>
    <row r="860" spans="1:20" x14ac:dyDescent="0.25">
      <c r="A860" s="11"/>
      <c r="B860" s="1"/>
      <c r="C860" s="13"/>
      <c r="D860" s="23"/>
      <c r="E860" s="23"/>
      <c r="F860" s="14" t="str">
        <f>LEFT(Table36[[#This Row],[Account Description ]],5)</f>
        <v/>
      </c>
      <c r="G860" s="1"/>
      <c r="H860" s="1"/>
      <c r="I860" s="20"/>
      <c r="J860" s="1"/>
      <c r="K860" s="16"/>
      <c r="L860" s="16"/>
      <c r="M860" s="17">
        <f>Table36[[#This Row],[Debet]]</f>
        <v>0</v>
      </c>
      <c r="T860"/>
    </row>
    <row r="861" spans="1:20" x14ac:dyDescent="0.25">
      <c r="A861" s="11"/>
      <c r="B861" s="1"/>
      <c r="C861" s="13"/>
      <c r="D861" s="23"/>
      <c r="E861" s="23"/>
      <c r="F861" s="14" t="str">
        <f>LEFT(Table36[[#This Row],[Account Description ]],5)</f>
        <v/>
      </c>
      <c r="G861" s="1"/>
      <c r="H861" s="1"/>
      <c r="I861" s="20"/>
      <c r="J861" s="1"/>
      <c r="K861" s="16"/>
      <c r="L861" s="16"/>
      <c r="M861" s="17">
        <f>Table36[[#This Row],[Debet]]</f>
        <v>0</v>
      </c>
      <c r="O861" s="3" t="s">
        <v>457</v>
      </c>
      <c r="P861" s="3" t="s">
        <v>457</v>
      </c>
      <c r="Q861" s="3">
        <v>17400</v>
      </c>
      <c r="R861" s="3" t="s">
        <v>458</v>
      </c>
      <c r="T861"/>
    </row>
    <row r="862" spans="1:20" x14ac:dyDescent="0.25">
      <c r="A862" s="11"/>
      <c r="B862" s="1"/>
      <c r="C862" s="13"/>
      <c r="D862" s="23"/>
      <c r="E862" s="23"/>
      <c r="F862" s="14" t="str">
        <f>LEFT(Table36[[#This Row],[Account Description ]],5)</f>
        <v/>
      </c>
      <c r="G862" s="1"/>
      <c r="H862" s="1"/>
      <c r="I862" s="20"/>
      <c r="J862" s="1"/>
      <c r="K862" s="16"/>
      <c r="L862" s="16"/>
      <c r="M862" s="17">
        <f>Table36[[#This Row],[Debet]]</f>
        <v>0</v>
      </c>
      <c r="T862"/>
    </row>
    <row r="863" spans="1:20" x14ac:dyDescent="0.25">
      <c r="A863" s="11"/>
      <c r="B863" s="1"/>
      <c r="C863" s="13"/>
      <c r="D863" s="23"/>
      <c r="E863" s="23"/>
      <c r="F863" s="14" t="str">
        <f>LEFT(Table36[[#This Row],[Account Description ]],5)</f>
        <v/>
      </c>
      <c r="G863" s="1"/>
      <c r="H863" s="1"/>
      <c r="I863" s="20"/>
      <c r="J863" s="1"/>
      <c r="K863" s="16"/>
      <c r="L863" s="16"/>
      <c r="M863" s="17">
        <f>Table36[[#This Row],[Debet]]</f>
        <v>0</v>
      </c>
      <c r="T863"/>
    </row>
    <row r="864" spans="1:20" x14ac:dyDescent="0.25">
      <c r="A864" s="11"/>
      <c r="B864" s="1"/>
      <c r="C864" s="13"/>
      <c r="D864" s="23"/>
      <c r="E864" s="23"/>
      <c r="F864" s="14" t="str">
        <f>LEFT(Table36[[#This Row],[Account Description ]],5)</f>
        <v/>
      </c>
      <c r="G864" s="1"/>
      <c r="H864" s="1"/>
      <c r="I864" s="20"/>
      <c r="J864" s="1"/>
      <c r="K864" s="16"/>
      <c r="L864" s="16"/>
      <c r="M864" s="17">
        <f>Table36[[#This Row],[Debet]]</f>
        <v>0</v>
      </c>
      <c r="T864"/>
    </row>
    <row r="865" spans="1:20" x14ac:dyDescent="0.25">
      <c r="A865" s="11"/>
      <c r="B865" s="1"/>
      <c r="C865" s="13"/>
      <c r="D865" s="23"/>
      <c r="E865" s="23"/>
      <c r="F865" s="14" t="str">
        <f>LEFT(Table36[[#This Row],[Account Description ]],5)</f>
        <v/>
      </c>
      <c r="G865" s="1"/>
      <c r="H865" s="1"/>
      <c r="I865" s="20"/>
      <c r="J865" s="1"/>
      <c r="K865" s="16"/>
      <c r="L865" s="16"/>
      <c r="M865" s="17">
        <f>Table36[[#This Row],[Debet]]</f>
        <v>0</v>
      </c>
      <c r="T865"/>
    </row>
    <row r="866" spans="1:20" x14ac:dyDescent="0.25">
      <c r="A866" s="11"/>
      <c r="B866" s="1"/>
      <c r="C866" s="13"/>
      <c r="D866" s="23"/>
      <c r="E866" s="23"/>
      <c r="F866" s="14" t="str">
        <f>LEFT(Table36[[#This Row],[Account Description ]],5)</f>
        <v/>
      </c>
      <c r="G866" s="1"/>
      <c r="H866" s="1"/>
      <c r="I866" s="20"/>
      <c r="J866" s="1"/>
      <c r="K866" s="16"/>
      <c r="L866" s="16"/>
      <c r="M866" s="17">
        <f>Table36[[#This Row],[Debet]]</f>
        <v>0</v>
      </c>
      <c r="T866"/>
    </row>
    <row r="867" spans="1:20" x14ac:dyDescent="0.25">
      <c r="A867" s="11"/>
      <c r="B867" s="1"/>
      <c r="C867" s="13"/>
      <c r="D867" s="23"/>
      <c r="E867" s="23"/>
      <c r="F867" s="14" t="str">
        <f>LEFT(Table36[[#This Row],[Account Description ]],5)</f>
        <v/>
      </c>
      <c r="G867" s="1"/>
      <c r="H867" s="1"/>
      <c r="I867" s="20"/>
      <c r="J867" s="1"/>
      <c r="K867" s="16"/>
      <c r="L867" s="16"/>
      <c r="M867" s="17">
        <f>Table36[[#This Row],[Debet]]</f>
        <v>0</v>
      </c>
      <c r="T867"/>
    </row>
    <row r="868" spans="1:20" x14ac:dyDescent="0.25">
      <c r="A868" s="11"/>
      <c r="B868" s="1"/>
      <c r="C868" s="13"/>
      <c r="D868" s="23"/>
      <c r="E868" s="23"/>
      <c r="F868" s="14" t="str">
        <f>LEFT(Table36[[#This Row],[Account Description ]],5)</f>
        <v/>
      </c>
      <c r="G868" s="1"/>
      <c r="H868" s="1"/>
      <c r="I868" s="20"/>
      <c r="J868" s="1"/>
      <c r="K868" s="16"/>
      <c r="L868" s="16"/>
      <c r="M868" s="17">
        <f>Table36[[#This Row],[Debet]]</f>
        <v>0</v>
      </c>
      <c r="T868"/>
    </row>
    <row r="869" spans="1:20" x14ac:dyDescent="0.25">
      <c r="A869" s="11"/>
      <c r="B869" s="1"/>
      <c r="C869" s="13"/>
      <c r="D869" s="23"/>
      <c r="E869" s="23"/>
      <c r="F869" s="14" t="str">
        <f>LEFT(Table36[[#This Row],[Account Description ]],5)</f>
        <v/>
      </c>
      <c r="G869" s="1"/>
      <c r="H869" s="1"/>
      <c r="I869" s="20"/>
      <c r="J869" s="1"/>
      <c r="K869" s="16"/>
      <c r="L869" s="16"/>
      <c r="M869" s="17">
        <f>Table36[[#This Row],[Debet]]</f>
        <v>0</v>
      </c>
      <c r="T869"/>
    </row>
    <row r="870" spans="1:20" x14ac:dyDescent="0.25">
      <c r="A870" s="11"/>
      <c r="B870" s="1"/>
      <c r="C870" s="13"/>
      <c r="D870" s="23"/>
      <c r="E870" s="23"/>
      <c r="F870" s="14" t="str">
        <f>LEFT(Table36[[#This Row],[Account Description ]],5)</f>
        <v/>
      </c>
      <c r="G870" s="1"/>
      <c r="H870" s="1"/>
      <c r="I870" s="20"/>
      <c r="J870" s="1"/>
      <c r="K870" s="16"/>
      <c r="L870" s="16"/>
      <c r="M870" s="17">
        <f>Table36[[#This Row],[Debet]]</f>
        <v>0</v>
      </c>
      <c r="T870"/>
    </row>
    <row r="871" spans="1:20" x14ac:dyDescent="0.25">
      <c r="A871" s="11"/>
      <c r="B871" s="1"/>
      <c r="C871" s="13"/>
      <c r="D871" s="23"/>
      <c r="E871" s="23"/>
      <c r="F871" s="14" t="str">
        <f>LEFT(Table36[[#This Row],[Account Description ]],5)</f>
        <v/>
      </c>
      <c r="G871" s="1"/>
      <c r="H871" s="1"/>
      <c r="I871" s="20"/>
      <c r="J871" s="1"/>
      <c r="K871" s="16"/>
      <c r="L871" s="16"/>
      <c r="M871" s="17">
        <f>Table36[[#This Row],[Debet]]</f>
        <v>0</v>
      </c>
      <c r="T871"/>
    </row>
    <row r="872" spans="1:20" x14ac:dyDescent="0.25">
      <c r="A872" s="11"/>
      <c r="B872" s="1"/>
      <c r="C872" s="13"/>
      <c r="D872" s="23"/>
      <c r="E872" s="23"/>
      <c r="F872" s="14" t="str">
        <f>LEFT(Table36[[#This Row],[Account Description ]],5)</f>
        <v/>
      </c>
      <c r="G872" s="1"/>
      <c r="H872" s="1"/>
      <c r="I872" s="20"/>
      <c r="J872" s="1"/>
      <c r="K872" s="16"/>
      <c r="L872" s="16"/>
      <c r="M872" s="17">
        <f>Table36[[#This Row],[Debet]]</f>
        <v>0</v>
      </c>
      <c r="T872"/>
    </row>
    <row r="873" spans="1:20" x14ac:dyDescent="0.25">
      <c r="A873" s="11"/>
      <c r="B873" s="1"/>
      <c r="C873" s="13"/>
      <c r="D873" s="23"/>
      <c r="E873" s="23"/>
      <c r="F873" s="14" t="str">
        <f>LEFT(Table36[[#This Row],[Account Description ]],5)</f>
        <v/>
      </c>
      <c r="G873" s="1"/>
      <c r="H873" s="1"/>
      <c r="I873" s="20"/>
      <c r="J873" s="1"/>
      <c r="K873" s="16"/>
      <c r="L873" s="16"/>
      <c r="M873" s="17">
        <f>Table36[[#This Row],[Debet]]</f>
        <v>0</v>
      </c>
      <c r="T873"/>
    </row>
    <row r="874" spans="1:20" x14ac:dyDescent="0.25">
      <c r="A874" s="11"/>
      <c r="B874" s="1"/>
      <c r="C874" s="13"/>
      <c r="D874" s="23"/>
      <c r="E874" s="23"/>
      <c r="F874" s="14" t="str">
        <f>LEFT(Table36[[#This Row],[Account Description ]],5)</f>
        <v/>
      </c>
      <c r="G874" s="1"/>
      <c r="H874" s="1"/>
      <c r="I874" s="20"/>
      <c r="J874" s="1"/>
      <c r="K874" s="16"/>
      <c r="L874" s="16"/>
      <c r="M874" s="17">
        <f>Table36[[#This Row],[Debet]]</f>
        <v>0</v>
      </c>
      <c r="O874" s="3" t="s">
        <v>459</v>
      </c>
      <c r="P874" s="3" t="s">
        <v>457</v>
      </c>
      <c r="Q874" s="3">
        <v>800000</v>
      </c>
      <c r="R874" s="3" t="s">
        <v>460</v>
      </c>
      <c r="S874" s="3" t="s">
        <v>461</v>
      </c>
      <c r="T874"/>
    </row>
    <row r="875" spans="1:20" x14ac:dyDescent="0.25">
      <c r="A875" s="11"/>
      <c r="B875" s="1"/>
      <c r="C875" s="13"/>
      <c r="D875" s="23"/>
      <c r="E875" s="23"/>
      <c r="F875" s="14" t="str">
        <f>LEFT(Table36[[#This Row],[Account Description ]],5)</f>
        <v/>
      </c>
      <c r="G875" s="1"/>
      <c r="H875" s="1"/>
      <c r="I875" s="20"/>
      <c r="J875" s="1"/>
      <c r="K875" s="16"/>
      <c r="L875" s="16"/>
      <c r="M875" s="17">
        <f>Table36[[#This Row],[Debet]]</f>
        <v>0</v>
      </c>
      <c r="T875"/>
    </row>
    <row r="876" spans="1:20" x14ac:dyDescent="0.25">
      <c r="A876" s="11"/>
      <c r="B876" s="1"/>
      <c r="C876" s="13"/>
      <c r="D876" s="23"/>
      <c r="E876" s="23"/>
      <c r="F876" s="14" t="str">
        <f>LEFT(Table36[[#This Row],[Account Description ]],5)</f>
        <v/>
      </c>
      <c r="G876" s="1"/>
      <c r="H876" s="1"/>
      <c r="I876" s="20"/>
      <c r="J876" s="1"/>
      <c r="K876" s="16"/>
      <c r="L876" s="16"/>
      <c r="M876" s="17">
        <f>Table36[[#This Row],[Debet]]</f>
        <v>0</v>
      </c>
      <c r="T876"/>
    </row>
    <row r="877" spans="1:20" x14ac:dyDescent="0.25">
      <c r="A877" s="11"/>
      <c r="B877" s="1"/>
      <c r="C877" s="13"/>
      <c r="D877" s="23"/>
      <c r="E877" s="23"/>
      <c r="F877" s="14" t="str">
        <f>LEFT(Table36[[#This Row],[Account Description ]],5)</f>
        <v/>
      </c>
      <c r="G877" s="1"/>
      <c r="H877" s="1"/>
      <c r="I877" s="20"/>
      <c r="J877" s="1"/>
      <c r="K877" s="16"/>
      <c r="L877" s="16"/>
      <c r="M877" s="17">
        <f>Table36[[#This Row],[Debet]]</f>
        <v>0</v>
      </c>
      <c r="T877"/>
    </row>
    <row r="878" spans="1:20" x14ac:dyDescent="0.25">
      <c r="A878" s="11"/>
      <c r="B878" s="1"/>
      <c r="C878" s="13"/>
      <c r="D878" s="23"/>
      <c r="E878" s="23"/>
      <c r="F878" s="14" t="str">
        <f>LEFT(Table36[[#This Row],[Account Description ]],5)</f>
        <v/>
      </c>
      <c r="G878" s="1"/>
      <c r="H878" s="1"/>
      <c r="I878" s="20"/>
      <c r="J878" s="1"/>
      <c r="K878" s="16"/>
      <c r="L878" s="16"/>
      <c r="M878" s="17">
        <f>Table36[[#This Row],[Debet]]</f>
        <v>0</v>
      </c>
      <c r="O878" s="3" t="s">
        <v>459</v>
      </c>
      <c r="P878" s="3" t="s">
        <v>457</v>
      </c>
      <c r="Q878" s="3">
        <v>1600000</v>
      </c>
      <c r="R878" s="3" t="s">
        <v>460</v>
      </c>
      <c r="S878" s="3" t="s">
        <v>462</v>
      </c>
      <c r="T878"/>
    </row>
    <row r="879" spans="1:20" x14ac:dyDescent="0.25">
      <c r="A879" s="11"/>
      <c r="B879" s="1"/>
      <c r="C879" s="13"/>
      <c r="D879" s="23"/>
      <c r="E879" s="23"/>
      <c r="F879" s="14" t="str">
        <f>LEFT(Table36[[#This Row],[Account Description ]],5)</f>
        <v/>
      </c>
      <c r="G879" s="1"/>
      <c r="H879" s="1"/>
      <c r="I879" s="20"/>
      <c r="J879" s="1"/>
      <c r="K879" s="16"/>
      <c r="L879" s="16"/>
      <c r="M879" s="17">
        <f>Table36[[#This Row],[Debet]]</f>
        <v>0</v>
      </c>
      <c r="T879"/>
    </row>
    <row r="880" spans="1:20" x14ac:dyDescent="0.25">
      <c r="A880" s="11"/>
      <c r="B880" s="1"/>
      <c r="C880" s="13"/>
      <c r="D880" s="23"/>
      <c r="E880" s="23"/>
      <c r="F880" s="14" t="str">
        <f>LEFT(Table36[[#This Row],[Account Description ]],5)</f>
        <v/>
      </c>
      <c r="G880" s="1"/>
      <c r="H880" s="1"/>
      <c r="I880" s="20"/>
      <c r="J880" s="1"/>
      <c r="K880" s="16"/>
      <c r="L880" s="16"/>
      <c r="M880" s="17">
        <f>Table36[[#This Row],[Debet]]</f>
        <v>0</v>
      </c>
      <c r="O880" s="3">
        <v>837318</v>
      </c>
      <c r="T880"/>
    </row>
    <row r="881" spans="1:20" x14ac:dyDescent="0.25">
      <c r="A881" s="11"/>
      <c r="B881" s="1"/>
      <c r="C881" s="13"/>
      <c r="D881" s="23"/>
      <c r="E881" s="23"/>
      <c r="F881" s="14" t="str">
        <f>LEFT(Table36[[#This Row],[Account Description ]],5)</f>
        <v/>
      </c>
      <c r="G881" s="1"/>
      <c r="H881" s="1"/>
      <c r="I881" s="20"/>
      <c r="J881" s="1"/>
      <c r="K881" s="16"/>
      <c r="L881" s="16"/>
      <c r="M881" s="17">
        <f>Table36[[#This Row],[Debet]]</f>
        <v>0</v>
      </c>
      <c r="T881"/>
    </row>
    <row r="882" spans="1:20" x14ac:dyDescent="0.25">
      <c r="A882" s="11"/>
      <c r="B882" s="1"/>
      <c r="C882" s="13"/>
      <c r="D882" s="23"/>
      <c r="E882" s="23"/>
      <c r="F882" s="14" t="str">
        <f>LEFT(Table36[[#This Row],[Account Description ]],5)</f>
        <v/>
      </c>
      <c r="G882" s="1"/>
      <c r="H882" s="1"/>
      <c r="I882" s="20"/>
      <c r="J882" s="1"/>
      <c r="K882" s="16"/>
      <c r="L882" s="16"/>
      <c r="M882" s="17">
        <f>Table36[[#This Row],[Debet]]</f>
        <v>0</v>
      </c>
      <c r="O882" s="3" t="e">
        <f>+#REF!-#REF!-O880</f>
        <v>#REF!</v>
      </c>
      <c r="T882"/>
    </row>
    <row r="883" spans="1:20" x14ac:dyDescent="0.25">
      <c r="A883" s="11"/>
      <c r="B883" s="1"/>
      <c r="C883" s="13"/>
      <c r="D883" s="23"/>
      <c r="E883" s="23"/>
      <c r="F883" s="14" t="str">
        <f>LEFT(Table36[[#This Row],[Account Description ]],5)</f>
        <v/>
      </c>
      <c r="G883" s="1"/>
      <c r="H883" s="1"/>
      <c r="I883" s="20"/>
      <c r="J883" s="1"/>
      <c r="K883" s="16"/>
      <c r="L883" s="16"/>
      <c r="M883" s="17">
        <f>Table36[[#This Row],[Debet]]</f>
        <v>0</v>
      </c>
      <c r="T883"/>
    </row>
    <row r="884" spans="1:20" x14ac:dyDescent="0.25">
      <c r="A884" s="11"/>
      <c r="B884" s="1"/>
      <c r="C884" s="13"/>
      <c r="D884" s="23"/>
      <c r="E884" s="23"/>
      <c r="F884" s="14" t="str">
        <f>LEFT(Table36[[#This Row],[Account Description ]],5)</f>
        <v/>
      </c>
      <c r="G884" s="1"/>
      <c r="H884" s="1"/>
      <c r="I884" s="20"/>
      <c r="J884" s="1"/>
      <c r="K884" s="16"/>
      <c r="L884" s="16"/>
      <c r="M884" s="17">
        <f>Table36[[#This Row],[Debet]]</f>
        <v>0</v>
      </c>
      <c r="T884"/>
    </row>
    <row r="885" spans="1:20" x14ac:dyDescent="0.25">
      <c r="A885" s="11"/>
      <c r="B885" s="1"/>
      <c r="C885" s="13"/>
      <c r="D885" s="23"/>
      <c r="E885" s="23"/>
      <c r="F885" s="14" t="str">
        <f>LEFT(Table36[[#This Row],[Account Description ]],5)</f>
        <v/>
      </c>
      <c r="G885" s="1"/>
      <c r="H885" s="1"/>
      <c r="I885" s="20"/>
      <c r="J885" s="1"/>
      <c r="K885" s="16"/>
      <c r="L885" s="16"/>
      <c r="M885" s="17">
        <f>Table36[[#This Row],[Debet]]</f>
        <v>0</v>
      </c>
      <c r="T885"/>
    </row>
    <row r="886" spans="1:20" x14ac:dyDescent="0.25">
      <c r="A886" s="11"/>
      <c r="B886" s="1"/>
      <c r="C886" s="13"/>
      <c r="D886" s="23"/>
      <c r="E886" s="23"/>
      <c r="F886" s="14" t="str">
        <f>LEFT(Table36[[#This Row],[Account Description ]],5)</f>
        <v/>
      </c>
      <c r="G886" s="1"/>
      <c r="H886" s="1"/>
      <c r="I886" s="20"/>
      <c r="J886" s="1"/>
      <c r="K886" s="16"/>
      <c r="L886" s="16"/>
      <c r="M886" s="17">
        <f>Table36[[#This Row],[Debet]]</f>
        <v>0</v>
      </c>
      <c r="T886"/>
    </row>
    <row r="887" spans="1:20" x14ac:dyDescent="0.25">
      <c r="A887" s="11"/>
      <c r="B887" s="1"/>
      <c r="C887" s="13"/>
      <c r="D887" s="23"/>
      <c r="E887" s="23"/>
      <c r="F887" s="14" t="str">
        <f>LEFT(Table36[[#This Row],[Account Description ]],5)</f>
        <v/>
      </c>
      <c r="G887" s="1"/>
      <c r="H887" s="1"/>
      <c r="I887" s="20"/>
      <c r="J887" s="1"/>
      <c r="K887" s="16"/>
      <c r="L887" s="16"/>
      <c r="M887" s="17">
        <f>Table36[[#This Row],[Debet]]</f>
        <v>0</v>
      </c>
      <c r="T887"/>
    </row>
    <row r="888" spans="1:20" x14ac:dyDescent="0.25">
      <c r="A888" s="11"/>
      <c r="B888" s="1"/>
      <c r="C888" s="13"/>
      <c r="D888" s="23"/>
      <c r="E888" s="23"/>
      <c r="F888" s="14" t="str">
        <f>LEFT(Table36[[#This Row],[Account Description ]],5)</f>
        <v/>
      </c>
      <c r="G888" s="1"/>
      <c r="H888" s="1"/>
      <c r="I888" s="20"/>
      <c r="J888" s="1"/>
      <c r="K888" s="16"/>
      <c r="L888" s="16"/>
      <c r="M888" s="17">
        <f>Table36[[#This Row],[Debet]]</f>
        <v>0</v>
      </c>
      <c r="T888"/>
    </row>
    <row r="889" spans="1:20" x14ac:dyDescent="0.25">
      <c r="A889" s="11"/>
      <c r="B889" s="1"/>
      <c r="C889" s="13"/>
      <c r="D889" s="23"/>
      <c r="E889" s="23"/>
      <c r="F889" s="14" t="str">
        <f>LEFT(Table36[[#This Row],[Account Description ]],5)</f>
        <v/>
      </c>
      <c r="G889" s="1"/>
      <c r="H889" s="1"/>
      <c r="I889" s="20"/>
      <c r="J889" s="1"/>
      <c r="K889" s="16"/>
      <c r="L889" s="16"/>
      <c r="M889" s="17">
        <f>Table36[[#This Row],[Debet]]</f>
        <v>0</v>
      </c>
      <c r="T889"/>
    </row>
    <row r="890" spans="1:20" x14ac:dyDescent="0.25">
      <c r="A890" s="11"/>
      <c r="B890" s="1"/>
      <c r="C890" s="13"/>
      <c r="D890" s="23"/>
      <c r="E890" s="23"/>
      <c r="F890" s="14" t="str">
        <f>LEFT(Table36[[#This Row],[Account Description ]],5)</f>
        <v/>
      </c>
      <c r="G890" s="1"/>
      <c r="H890" s="1"/>
      <c r="I890" s="20"/>
      <c r="J890" s="1"/>
      <c r="K890" s="16"/>
      <c r="L890" s="16"/>
      <c r="M890" s="17">
        <f>Table36[[#This Row],[Debet]]</f>
        <v>0</v>
      </c>
      <c r="T890"/>
    </row>
    <row r="891" spans="1:20" x14ac:dyDescent="0.25">
      <c r="A891" s="11"/>
      <c r="B891" s="1"/>
      <c r="C891" s="13"/>
      <c r="D891" s="23"/>
      <c r="E891" s="23"/>
      <c r="F891" s="14" t="str">
        <f>LEFT(Table36[[#This Row],[Account Description ]],5)</f>
        <v/>
      </c>
      <c r="G891" s="1"/>
      <c r="H891" s="1"/>
      <c r="I891" s="20"/>
      <c r="J891" s="1"/>
      <c r="K891" s="16"/>
      <c r="L891" s="16"/>
      <c r="M891" s="17">
        <f>Table36[[#This Row],[Debet]]</f>
        <v>0</v>
      </c>
      <c r="T891"/>
    </row>
    <row r="892" spans="1:20" x14ac:dyDescent="0.25">
      <c r="A892" s="11"/>
      <c r="B892" s="1"/>
      <c r="C892" s="13"/>
      <c r="D892" s="23"/>
      <c r="E892" s="23"/>
      <c r="F892" s="14" t="str">
        <f>LEFT(Table36[[#This Row],[Account Description ]],5)</f>
        <v/>
      </c>
      <c r="G892" s="1"/>
      <c r="H892" s="1"/>
      <c r="I892" s="20"/>
      <c r="J892" s="1"/>
      <c r="K892" s="16"/>
      <c r="L892" s="16"/>
      <c r="M892" s="17">
        <f>Table36[[#This Row],[Debet]]</f>
        <v>0</v>
      </c>
      <c r="T892"/>
    </row>
    <row r="893" spans="1:20" x14ac:dyDescent="0.25">
      <c r="A893" s="11"/>
      <c r="B893" s="1"/>
      <c r="C893" s="13"/>
      <c r="D893" s="23"/>
      <c r="E893" s="23"/>
      <c r="F893" s="14" t="str">
        <f>LEFT(Table36[[#This Row],[Account Description ]],5)</f>
        <v/>
      </c>
      <c r="G893" s="1"/>
      <c r="H893" s="1"/>
      <c r="I893" s="20"/>
      <c r="J893" s="1"/>
      <c r="K893" s="16"/>
      <c r="L893" s="16"/>
      <c r="M893" s="17">
        <f>Table36[[#This Row],[Debet]]</f>
        <v>0</v>
      </c>
      <c r="T893"/>
    </row>
    <row r="894" spans="1:20" x14ac:dyDescent="0.25">
      <c r="A894" s="11"/>
      <c r="B894" s="1"/>
      <c r="C894" s="13"/>
      <c r="D894" s="23"/>
      <c r="E894" s="23"/>
      <c r="F894" s="14" t="str">
        <f>LEFT(Table36[[#This Row],[Account Description ]],5)</f>
        <v/>
      </c>
      <c r="G894" s="1"/>
      <c r="H894" s="1"/>
      <c r="I894" s="20"/>
      <c r="J894" s="1"/>
      <c r="K894" s="16"/>
      <c r="L894" s="16"/>
      <c r="M894" s="17">
        <f>Table36[[#This Row],[Debet]]</f>
        <v>0</v>
      </c>
      <c r="T894"/>
    </row>
    <row r="895" spans="1:20" x14ac:dyDescent="0.25">
      <c r="A895" s="11"/>
      <c r="B895" s="1"/>
      <c r="C895" s="13"/>
      <c r="D895" s="23"/>
      <c r="E895" s="23"/>
      <c r="F895" s="14" t="str">
        <f>LEFT(Table36[[#This Row],[Account Description ]],5)</f>
        <v/>
      </c>
      <c r="G895" s="1"/>
      <c r="H895" s="1"/>
      <c r="I895" s="20"/>
      <c r="J895" s="1"/>
      <c r="K895" s="16"/>
      <c r="L895" s="16"/>
      <c r="M895" s="17">
        <f>Table36[[#This Row],[Debet]]</f>
        <v>0</v>
      </c>
      <c r="T895"/>
    </row>
    <row r="896" spans="1:20" x14ac:dyDescent="0.25">
      <c r="A896" s="11"/>
      <c r="B896" s="1"/>
      <c r="C896" s="13"/>
      <c r="D896" s="23"/>
      <c r="E896" s="23"/>
      <c r="F896" s="14" t="str">
        <f>LEFT(Table36[[#This Row],[Account Description ]],5)</f>
        <v/>
      </c>
      <c r="G896" s="1"/>
      <c r="H896" s="1"/>
      <c r="I896" s="20"/>
      <c r="J896" s="1"/>
      <c r="K896" s="16"/>
      <c r="L896" s="16"/>
      <c r="M896" s="17">
        <f>Table36[[#This Row],[Debet]]</f>
        <v>0</v>
      </c>
      <c r="T896"/>
    </row>
    <row r="897" spans="1:20" x14ac:dyDescent="0.25">
      <c r="A897" s="11"/>
      <c r="B897" s="1"/>
      <c r="C897" s="13"/>
      <c r="D897" s="23"/>
      <c r="E897" s="23"/>
      <c r="F897" s="14" t="str">
        <f>LEFT(Table36[[#This Row],[Account Description ]],5)</f>
        <v/>
      </c>
      <c r="G897" s="1"/>
      <c r="H897" s="1"/>
      <c r="I897" s="20"/>
      <c r="J897" s="1"/>
      <c r="K897" s="16"/>
      <c r="L897" s="16"/>
      <c r="M897" s="17">
        <f>Table36[[#This Row],[Debet]]</f>
        <v>0</v>
      </c>
      <c r="T897"/>
    </row>
    <row r="898" spans="1:20" x14ac:dyDescent="0.25">
      <c r="A898" s="11"/>
      <c r="B898" s="1"/>
      <c r="C898" s="13"/>
      <c r="D898" s="23"/>
      <c r="E898" s="23"/>
      <c r="F898" s="14" t="str">
        <f>LEFT(Table36[[#This Row],[Account Description ]],5)</f>
        <v/>
      </c>
      <c r="G898" s="1"/>
      <c r="H898" s="1"/>
      <c r="I898" s="20"/>
      <c r="J898" s="1"/>
      <c r="K898" s="16"/>
      <c r="L898" s="16"/>
      <c r="M898" s="17">
        <f>Table36[[#This Row],[Debet]]</f>
        <v>0</v>
      </c>
      <c r="T898"/>
    </row>
    <row r="899" spans="1:20" x14ac:dyDescent="0.25">
      <c r="A899" s="11"/>
      <c r="B899" s="1"/>
      <c r="C899" s="13"/>
      <c r="D899" s="23"/>
      <c r="E899" s="23"/>
      <c r="F899" s="14" t="str">
        <f>LEFT(Table36[[#This Row],[Account Description ]],5)</f>
        <v/>
      </c>
      <c r="G899" s="1"/>
      <c r="H899" s="1"/>
      <c r="I899" s="20"/>
      <c r="J899" s="1"/>
      <c r="K899" s="16"/>
      <c r="L899" s="16"/>
      <c r="M899" s="17">
        <f>Table36[[#This Row],[Debet]]</f>
        <v>0</v>
      </c>
      <c r="T899"/>
    </row>
    <row r="900" spans="1:20" x14ac:dyDescent="0.25">
      <c r="A900" s="11"/>
      <c r="B900" s="1"/>
      <c r="C900" s="13"/>
      <c r="D900" s="23"/>
      <c r="E900" s="23"/>
      <c r="F900" s="14" t="str">
        <f>LEFT(Table36[[#This Row],[Account Description ]],5)</f>
        <v/>
      </c>
      <c r="G900" s="1"/>
      <c r="H900" s="1"/>
      <c r="I900" s="20"/>
      <c r="J900" s="1"/>
      <c r="K900" s="16"/>
      <c r="L900" s="16"/>
      <c r="M900" s="17">
        <f>Table36[[#This Row],[Debet]]</f>
        <v>0</v>
      </c>
      <c r="T900"/>
    </row>
    <row r="901" spans="1:20" x14ac:dyDescent="0.25">
      <c r="A901" s="11"/>
      <c r="B901" s="1"/>
      <c r="C901" s="13"/>
      <c r="D901" s="23"/>
      <c r="E901" s="23"/>
      <c r="F901" s="14" t="str">
        <f>LEFT(Table36[[#This Row],[Account Description ]],5)</f>
        <v/>
      </c>
      <c r="G901" s="1"/>
      <c r="H901" s="1"/>
      <c r="I901" s="20"/>
      <c r="J901" s="1"/>
      <c r="K901" s="16"/>
      <c r="L901" s="16"/>
      <c r="M901" s="17">
        <f>Table36[[#This Row],[Debet]]</f>
        <v>0</v>
      </c>
      <c r="T901"/>
    </row>
    <row r="902" spans="1:20" x14ac:dyDescent="0.25">
      <c r="A902" s="11"/>
      <c r="B902" s="1"/>
      <c r="C902" s="13"/>
      <c r="D902" s="23"/>
      <c r="E902" s="23"/>
      <c r="F902" s="14" t="str">
        <f>LEFT(Table36[[#This Row],[Account Description ]],5)</f>
        <v/>
      </c>
      <c r="G902" s="1"/>
      <c r="H902" s="1"/>
      <c r="I902" s="20"/>
      <c r="J902" s="1"/>
      <c r="K902" s="16"/>
      <c r="L902" s="16"/>
      <c r="M902" s="17">
        <f>Table36[[#This Row],[Debet]]</f>
        <v>0</v>
      </c>
      <c r="T902"/>
    </row>
    <row r="903" spans="1:20" x14ac:dyDescent="0.25">
      <c r="A903" s="11"/>
      <c r="B903" s="1"/>
      <c r="C903" s="13"/>
      <c r="D903" s="23"/>
      <c r="E903" s="23"/>
      <c r="F903" s="14" t="str">
        <f>LEFT(Table36[[#This Row],[Account Description ]],5)</f>
        <v/>
      </c>
      <c r="G903" s="1"/>
      <c r="H903" s="1"/>
      <c r="I903" s="20"/>
      <c r="J903" s="1"/>
      <c r="K903" s="16"/>
      <c r="L903" s="16"/>
      <c r="M903" s="17">
        <f>Table36[[#This Row],[Debet]]</f>
        <v>0</v>
      </c>
      <c r="T903"/>
    </row>
    <row r="904" spans="1:20" x14ac:dyDescent="0.25">
      <c r="A904" s="11"/>
      <c r="B904" s="1"/>
      <c r="C904" s="13"/>
      <c r="D904" s="23"/>
      <c r="E904" s="23"/>
      <c r="F904" s="14" t="str">
        <f>LEFT(Table36[[#This Row],[Account Description ]],5)</f>
        <v/>
      </c>
      <c r="G904" s="1"/>
      <c r="H904" s="1"/>
      <c r="I904" s="20"/>
      <c r="J904" s="1"/>
      <c r="K904" s="16"/>
      <c r="L904" s="16"/>
      <c r="M904" s="17">
        <f>Table36[[#This Row],[Debet]]</f>
        <v>0</v>
      </c>
      <c r="T904"/>
    </row>
    <row r="905" spans="1:20" x14ac:dyDescent="0.25">
      <c r="A905" s="11"/>
      <c r="B905" s="1"/>
      <c r="C905" s="13"/>
      <c r="D905" s="23"/>
      <c r="E905" s="23"/>
      <c r="F905" s="14" t="str">
        <f>LEFT(Table36[[#This Row],[Account Description ]],5)</f>
        <v/>
      </c>
      <c r="G905" s="1"/>
      <c r="H905" s="1"/>
      <c r="I905" s="20"/>
      <c r="J905" s="1"/>
      <c r="K905" s="16"/>
      <c r="L905" s="16"/>
      <c r="M905" s="17">
        <f>Table36[[#This Row],[Debet]]</f>
        <v>0</v>
      </c>
      <c r="T905"/>
    </row>
    <row r="906" spans="1:20" x14ac:dyDescent="0.25">
      <c r="A906" s="11"/>
      <c r="B906" s="1"/>
      <c r="C906" s="13"/>
      <c r="D906" s="23"/>
      <c r="E906" s="23"/>
      <c r="F906" s="14" t="str">
        <f>LEFT(Table36[[#This Row],[Account Description ]],5)</f>
        <v/>
      </c>
      <c r="G906" s="1"/>
      <c r="H906" s="1"/>
      <c r="I906" s="20"/>
      <c r="J906" s="1"/>
      <c r="K906" s="16"/>
      <c r="L906" s="16"/>
      <c r="M906" s="17">
        <f>Table36[[#This Row],[Debet]]</f>
        <v>0</v>
      </c>
      <c r="T906"/>
    </row>
    <row r="907" spans="1:20" x14ac:dyDescent="0.25">
      <c r="A907" s="11"/>
      <c r="B907" s="1"/>
      <c r="C907" s="13"/>
      <c r="D907" s="23"/>
      <c r="E907" s="23"/>
      <c r="F907" s="14" t="str">
        <f>LEFT(Table36[[#This Row],[Account Description ]],5)</f>
        <v/>
      </c>
      <c r="G907" s="1"/>
      <c r="H907" s="1"/>
      <c r="I907" s="20"/>
      <c r="J907" s="1"/>
      <c r="K907" s="16"/>
      <c r="L907" s="16"/>
      <c r="M907" s="17">
        <f>Table36[[#This Row],[Debet]]</f>
        <v>0</v>
      </c>
      <c r="T907"/>
    </row>
    <row r="908" spans="1:20" x14ac:dyDescent="0.25">
      <c r="A908" s="11"/>
      <c r="B908" s="1"/>
      <c r="C908" s="13"/>
      <c r="D908" s="23"/>
      <c r="E908" s="23"/>
      <c r="F908" s="14" t="str">
        <f>LEFT(Table36[[#This Row],[Account Description ]],5)</f>
        <v/>
      </c>
      <c r="G908" s="1"/>
      <c r="H908" s="1"/>
      <c r="I908" s="20"/>
      <c r="J908" s="1"/>
      <c r="K908" s="16"/>
      <c r="L908" s="16"/>
      <c r="M908" s="17">
        <f>Table36[[#This Row],[Debet]]</f>
        <v>0</v>
      </c>
      <c r="T908"/>
    </row>
    <row r="909" spans="1:20" x14ac:dyDescent="0.25">
      <c r="A909" s="11"/>
      <c r="B909" s="1"/>
      <c r="C909" s="13"/>
      <c r="D909" s="23"/>
      <c r="E909" s="23"/>
      <c r="F909" s="14" t="str">
        <f>LEFT(Table36[[#This Row],[Account Description ]],5)</f>
        <v/>
      </c>
      <c r="G909" s="1"/>
      <c r="H909" s="1"/>
      <c r="I909" s="20"/>
      <c r="J909" s="1"/>
      <c r="K909" s="16"/>
      <c r="L909" s="16"/>
      <c r="M909" s="17">
        <f>Table36[[#This Row],[Debet]]</f>
        <v>0</v>
      </c>
      <c r="T909"/>
    </row>
    <row r="910" spans="1:20" x14ac:dyDescent="0.25">
      <c r="A910" s="11"/>
      <c r="B910" s="1"/>
      <c r="C910" s="13"/>
      <c r="D910" s="23"/>
      <c r="E910" s="23"/>
      <c r="F910" s="14" t="str">
        <f>LEFT(Table36[[#This Row],[Account Description ]],5)</f>
        <v/>
      </c>
      <c r="G910" s="1"/>
      <c r="H910" s="1"/>
      <c r="I910" s="20"/>
      <c r="J910" s="1"/>
      <c r="K910" s="16"/>
      <c r="L910" s="16"/>
      <c r="M910" s="17">
        <f>Table36[[#This Row],[Debet]]</f>
        <v>0</v>
      </c>
      <c r="T910"/>
    </row>
    <row r="911" spans="1:20" x14ac:dyDescent="0.25">
      <c r="A911" s="11"/>
      <c r="B911" s="1"/>
      <c r="C911" s="13"/>
      <c r="D911" s="23"/>
      <c r="E911" s="23"/>
      <c r="F911" s="14" t="str">
        <f>LEFT(Table36[[#This Row],[Account Description ]],5)</f>
        <v/>
      </c>
      <c r="G911" s="1"/>
      <c r="H911" s="1"/>
      <c r="I911" s="20"/>
      <c r="J911" s="1"/>
      <c r="K911" s="16"/>
      <c r="L911" s="16"/>
      <c r="M911" s="17">
        <f>Table36[[#This Row],[Debet]]</f>
        <v>0</v>
      </c>
      <c r="T911"/>
    </row>
    <row r="912" spans="1:20" x14ac:dyDescent="0.25">
      <c r="A912" s="11"/>
      <c r="B912" s="1"/>
      <c r="C912" s="13"/>
      <c r="D912" s="23"/>
      <c r="E912" s="23"/>
      <c r="F912" s="14" t="str">
        <f>LEFT(Table36[[#This Row],[Account Description ]],5)</f>
        <v/>
      </c>
      <c r="G912" s="1"/>
      <c r="H912" s="1"/>
      <c r="I912" s="20"/>
      <c r="J912" s="1"/>
      <c r="K912" s="16"/>
      <c r="L912" s="16"/>
      <c r="M912" s="17">
        <f>Table36[[#This Row],[Debet]]</f>
        <v>0</v>
      </c>
      <c r="T912"/>
    </row>
    <row r="913" spans="1:20" x14ac:dyDescent="0.25">
      <c r="A913" s="11"/>
      <c r="B913" s="1"/>
      <c r="C913" s="13"/>
      <c r="D913" s="23"/>
      <c r="E913" s="23"/>
      <c r="F913" s="14" t="str">
        <f>LEFT(Table36[[#This Row],[Account Description ]],5)</f>
        <v/>
      </c>
      <c r="G913" s="1"/>
      <c r="H913" s="1"/>
      <c r="I913" s="20"/>
      <c r="J913" s="1"/>
      <c r="K913" s="16"/>
      <c r="L913" s="16"/>
      <c r="M913" s="17">
        <f>Table36[[#This Row],[Debet]]</f>
        <v>0</v>
      </c>
      <c r="T913"/>
    </row>
    <row r="914" spans="1:20" x14ac:dyDescent="0.25">
      <c r="A914" s="11"/>
      <c r="B914" s="1"/>
      <c r="C914" s="13"/>
      <c r="D914" s="23"/>
      <c r="E914" s="23"/>
      <c r="F914" s="14" t="str">
        <f>LEFT(Table36[[#This Row],[Account Description ]],5)</f>
        <v/>
      </c>
      <c r="G914" s="1"/>
      <c r="H914" s="1"/>
      <c r="I914" s="20"/>
      <c r="J914" s="1"/>
      <c r="K914" s="16"/>
      <c r="L914" s="16"/>
      <c r="M914" s="17">
        <f>Table36[[#This Row],[Debet]]</f>
        <v>0</v>
      </c>
      <c r="T914"/>
    </row>
    <row r="915" spans="1:20" x14ac:dyDescent="0.25">
      <c r="A915" s="11"/>
      <c r="B915" s="1"/>
      <c r="C915" s="13"/>
      <c r="D915" s="23"/>
      <c r="E915" s="23"/>
      <c r="F915" s="14" t="str">
        <f>LEFT(Table36[[#This Row],[Account Description ]],5)</f>
        <v/>
      </c>
      <c r="G915" s="1"/>
      <c r="H915" s="1"/>
      <c r="I915" s="20"/>
      <c r="J915" s="1"/>
      <c r="K915" s="16"/>
      <c r="L915" s="16"/>
      <c r="M915" s="17">
        <f>Table36[[#This Row],[Debet]]</f>
        <v>0</v>
      </c>
      <c r="O915" s="3" t="s">
        <v>463</v>
      </c>
      <c r="P915" s="3" t="s">
        <v>464</v>
      </c>
      <c r="Q915" s="3" t="s">
        <v>465</v>
      </c>
      <c r="T915"/>
    </row>
    <row r="916" spans="1:20" x14ac:dyDescent="0.25">
      <c r="A916" s="11"/>
      <c r="B916" s="1"/>
      <c r="C916" s="13"/>
      <c r="D916" s="23"/>
      <c r="E916" s="23"/>
      <c r="F916" s="14" t="str">
        <f>LEFT(Table36[[#This Row],[Account Description ]],5)</f>
        <v/>
      </c>
      <c r="G916" s="1"/>
      <c r="H916" s="1"/>
      <c r="I916" s="20"/>
      <c r="J916" s="1"/>
      <c r="K916" s="16"/>
      <c r="L916" s="16"/>
      <c r="M916" s="17">
        <f>Table36[[#This Row],[Debet]]</f>
        <v>0</v>
      </c>
      <c r="N916" s="2">
        <f>+SUM(O916:Q916)</f>
        <v>9749700</v>
      </c>
      <c r="O916" s="3">
        <v>7250000</v>
      </c>
      <c r="P916" s="3">
        <v>700000</v>
      </c>
      <c r="Q916" s="3">
        <v>1799700</v>
      </c>
      <c r="T916"/>
    </row>
    <row r="917" spans="1:20" x14ac:dyDescent="0.25">
      <c r="A917" s="11"/>
      <c r="B917" s="1"/>
      <c r="C917" s="13"/>
      <c r="D917" s="23"/>
      <c r="E917" s="23"/>
      <c r="F917" s="14" t="str">
        <f>LEFT(Table36[[#This Row],[Account Description ]],5)</f>
        <v/>
      </c>
      <c r="G917" s="1"/>
      <c r="H917" s="1"/>
      <c r="I917" s="20"/>
      <c r="J917" s="1"/>
      <c r="K917" s="16"/>
      <c r="L917" s="16"/>
      <c r="M917" s="17">
        <f>Table36[[#This Row],[Debet]]</f>
        <v>0</v>
      </c>
      <c r="N917" s="2">
        <f>+SUM(O917:Q917)</f>
        <v>3463600</v>
      </c>
      <c r="O917" s="3">
        <v>3070000</v>
      </c>
      <c r="Q917" s="3">
        <v>393600</v>
      </c>
      <c r="T917"/>
    </row>
    <row r="918" spans="1:20" x14ac:dyDescent="0.25">
      <c r="A918" s="11"/>
      <c r="B918" s="1"/>
      <c r="C918" s="13"/>
      <c r="D918" s="23"/>
      <c r="E918" s="23"/>
      <c r="F918" s="14" t="str">
        <f>LEFT(Table36[[#This Row],[Account Description ]],5)</f>
        <v/>
      </c>
      <c r="G918" s="1"/>
      <c r="H918" s="1"/>
      <c r="I918" s="20"/>
      <c r="J918" s="1"/>
      <c r="K918" s="16"/>
      <c r="L918" s="16"/>
      <c r="M918" s="17">
        <f>Table36[[#This Row],[Debet]]</f>
        <v>0</v>
      </c>
      <c r="N918" s="2">
        <f>+SUM(O918:Q918)</f>
        <v>2830500</v>
      </c>
      <c r="O918" s="3">
        <v>2100000</v>
      </c>
      <c r="Q918" s="3">
        <v>730500</v>
      </c>
      <c r="T918"/>
    </row>
    <row r="919" spans="1:20" x14ac:dyDescent="0.25">
      <c r="A919" s="11"/>
      <c r="B919" s="1"/>
      <c r="C919" s="13"/>
      <c r="D919" s="23"/>
      <c r="E919" s="23"/>
      <c r="F919" s="14" t="str">
        <f>LEFT(Table36[[#This Row],[Account Description ]],5)</f>
        <v/>
      </c>
      <c r="G919" s="1"/>
      <c r="H919" s="1"/>
      <c r="I919" s="20"/>
      <c r="J919" s="1"/>
      <c r="K919" s="16"/>
      <c r="L919" s="16"/>
      <c r="M919" s="17">
        <f>Table36[[#This Row],[Debet]]</f>
        <v>0</v>
      </c>
      <c r="T919"/>
    </row>
    <row r="920" spans="1:20" x14ac:dyDescent="0.25">
      <c r="A920" s="11"/>
      <c r="B920" s="1"/>
      <c r="C920" s="13"/>
      <c r="D920" s="23"/>
      <c r="E920" s="23"/>
      <c r="F920" s="14" t="str">
        <f>LEFT(Table36[[#This Row],[Account Description ]],5)</f>
        <v/>
      </c>
      <c r="G920" s="1"/>
      <c r="H920" s="1"/>
      <c r="I920" s="20"/>
      <c r="J920" s="1"/>
      <c r="K920" s="16"/>
      <c r="L920" s="16"/>
      <c r="M920" s="17">
        <f>Table36[[#This Row],[Debet]]</f>
        <v>0</v>
      </c>
      <c r="T920"/>
    </row>
    <row r="921" spans="1:20" x14ac:dyDescent="0.25">
      <c r="A921" s="11"/>
      <c r="B921" s="1"/>
      <c r="C921" s="13"/>
      <c r="D921" s="23"/>
      <c r="E921" s="23"/>
      <c r="F921" s="14" t="str">
        <f>LEFT(Table36[[#This Row],[Account Description ]],5)</f>
        <v/>
      </c>
      <c r="G921" s="1"/>
      <c r="H921" s="1"/>
      <c r="I921" s="20"/>
      <c r="J921" s="1"/>
      <c r="K921" s="16"/>
      <c r="L921" s="16"/>
      <c r="M921" s="17">
        <f>Table36[[#This Row],[Debet]]</f>
        <v>0</v>
      </c>
      <c r="T921"/>
    </row>
    <row r="922" spans="1:20" x14ac:dyDescent="0.25">
      <c r="A922" s="11"/>
      <c r="B922" s="1"/>
      <c r="C922" s="13"/>
      <c r="D922" s="23"/>
      <c r="E922" s="23"/>
      <c r="F922" s="14" t="str">
        <f>LEFT(Table36[[#This Row],[Account Description ]],5)</f>
        <v/>
      </c>
      <c r="G922" s="1"/>
      <c r="H922" s="1"/>
      <c r="I922" s="20"/>
      <c r="J922" s="1"/>
      <c r="K922" s="16"/>
      <c r="L922" s="16"/>
      <c r="M922" s="17">
        <f>Table36[[#This Row],[Debet]]</f>
        <v>0</v>
      </c>
      <c r="T922"/>
    </row>
    <row r="923" spans="1:20" x14ac:dyDescent="0.25">
      <c r="A923" s="11"/>
      <c r="B923" s="1"/>
      <c r="C923" s="13"/>
      <c r="D923" s="23"/>
      <c r="E923" s="23"/>
      <c r="F923" s="14" t="str">
        <f>LEFT(Table36[[#This Row],[Account Description ]],5)</f>
        <v/>
      </c>
      <c r="G923" s="1"/>
      <c r="H923" s="1"/>
      <c r="I923" s="20"/>
      <c r="J923" s="1"/>
      <c r="K923" s="16"/>
      <c r="L923" s="16"/>
      <c r="M923" s="17">
        <f>Table36[[#This Row],[Debet]]</f>
        <v>0</v>
      </c>
      <c r="T923"/>
    </row>
    <row r="924" spans="1:20" x14ac:dyDescent="0.25">
      <c r="A924" s="11"/>
      <c r="B924" s="1"/>
      <c r="C924" s="13"/>
      <c r="D924" s="23"/>
      <c r="E924" s="23"/>
      <c r="F924" s="14" t="str">
        <f>LEFT(Table36[[#This Row],[Account Description ]],5)</f>
        <v/>
      </c>
      <c r="G924" s="1"/>
      <c r="H924" s="1"/>
      <c r="I924" s="20"/>
      <c r="J924" s="1"/>
      <c r="K924" s="16"/>
      <c r="L924" s="16"/>
      <c r="M924" s="17">
        <f>Table36[[#This Row],[Debet]]</f>
        <v>0</v>
      </c>
      <c r="T924"/>
    </row>
    <row r="925" spans="1:20" x14ac:dyDescent="0.25">
      <c r="A925" s="11"/>
      <c r="B925" s="1"/>
      <c r="C925" s="13"/>
      <c r="D925" s="23"/>
      <c r="E925" s="23"/>
      <c r="F925" s="14" t="str">
        <f>LEFT(Table36[[#This Row],[Account Description ]],5)</f>
        <v/>
      </c>
      <c r="G925" s="1"/>
      <c r="H925" s="1"/>
      <c r="I925" s="20"/>
      <c r="J925" s="1"/>
      <c r="K925" s="16"/>
      <c r="L925" s="16"/>
      <c r="M925" s="17">
        <f>Table36[[#This Row],[Debet]]</f>
        <v>0</v>
      </c>
      <c r="T925"/>
    </row>
    <row r="926" spans="1:20" x14ac:dyDescent="0.25">
      <c r="A926" s="11"/>
      <c r="B926" s="1"/>
      <c r="C926" s="13"/>
      <c r="D926" s="23"/>
      <c r="E926" s="23"/>
      <c r="F926" s="14" t="str">
        <f>LEFT(Table36[[#This Row],[Account Description ]],5)</f>
        <v/>
      </c>
      <c r="G926" s="1"/>
      <c r="H926" s="1"/>
      <c r="I926" s="20"/>
      <c r="J926" s="1"/>
      <c r="K926" s="16"/>
      <c r="L926" s="16"/>
      <c r="M926" s="17">
        <f>Table36[[#This Row],[Debet]]</f>
        <v>0</v>
      </c>
      <c r="T926"/>
    </row>
    <row r="927" spans="1:20" x14ac:dyDescent="0.25">
      <c r="A927" s="11"/>
      <c r="B927" s="1"/>
      <c r="C927" s="13"/>
      <c r="D927" s="23"/>
      <c r="E927" s="23"/>
      <c r="F927" s="14" t="str">
        <f>LEFT(Table36[[#This Row],[Account Description ]],5)</f>
        <v/>
      </c>
      <c r="G927" s="1"/>
      <c r="H927" s="1"/>
      <c r="I927" s="20"/>
      <c r="J927" s="1"/>
      <c r="K927" s="16"/>
      <c r="L927" s="16"/>
      <c r="M927" s="17">
        <f>Table36[[#This Row],[Debet]]</f>
        <v>0</v>
      </c>
      <c r="T927"/>
    </row>
    <row r="928" spans="1:20" x14ac:dyDescent="0.25">
      <c r="A928" s="11"/>
      <c r="B928" s="1"/>
      <c r="C928" s="13"/>
      <c r="D928" s="23"/>
      <c r="E928" s="23"/>
      <c r="F928" s="14" t="str">
        <f>LEFT(Table36[[#This Row],[Account Description ]],5)</f>
        <v/>
      </c>
      <c r="G928" s="1"/>
      <c r="H928" s="1"/>
      <c r="I928" s="20"/>
      <c r="J928" s="1"/>
      <c r="K928" s="16"/>
      <c r="L928" s="16"/>
      <c r="M928" s="17">
        <f>Table36[[#This Row],[Debet]]</f>
        <v>0</v>
      </c>
      <c r="T928"/>
    </row>
    <row r="929" spans="1:20" x14ac:dyDescent="0.25">
      <c r="A929" s="11"/>
      <c r="B929" s="1"/>
      <c r="C929" s="13"/>
      <c r="D929" s="23"/>
      <c r="E929" s="23"/>
      <c r="F929" s="14" t="str">
        <f>LEFT(Table36[[#This Row],[Account Description ]],5)</f>
        <v/>
      </c>
      <c r="G929" s="1"/>
      <c r="H929" s="1"/>
      <c r="I929" s="20"/>
      <c r="J929" s="1"/>
      <c r="K929" s="16"/>
      <c r="L929" s="16"/>
      <c r="M929" s="17">
        <f>Table36[[#This Row],[Debet]]</f>
        <v>0</v>
      </c>
      <c r="T929"/>
    </row>
    <row r="930" spans="1:20" x14ac:dyDescent="0.25">
      <c r="A930" s="11"/>
      <c r="B930" s="1"/>
      <c r="C930" s="13"/>
      <c r="D930" s="23"/>
      <c r="E930" s="23"/>
      <c r="F930" s="14" t="str">
        <f>LEFT(Table36[[#This Row],[Account Description ]],5)</f>
        <v/>
      </c>
      <c r="G930" s="1"/>
      <c r="H930" s="1"/>
      <c r="I930" s="20"/>
      <c r="J930" s="1"/>
      <c r="K930" s="16"/>
      <c r="L930" s="16"/>
      <c r="M930" s="17">
        <f>Table36[[#This Row],[Debet]]</f>
        <v>0</v>
      </c>
      <c r="T930"/>
    </row>
    <row r="931" spans="1:20" x14ac:dyDescent="0.25">
      <c r="A931" s="11"/>
      <c r="B931" s="1"/>
      <c r="C931" s="13"/>
      <c r="D931" s="23"/>
      <c r="E931" s="23"/>
      <c r="F931" s="14" t="str">
        <f>LEFT(Table36[[#This Row],[Account Description ]],5)</f>
        <v/>
      </c>
      <c r="G931" s="1"/>
      <c r="H931" s="1"/>
      <c r="I931" s="20"/>
      <c r="J931" s="1"/>
      <c r="K931" s="16"/>
      <c r="L931" s="16"/>
      <c r="M931" s="17">
        <f>Table36[[#This Row],[Debet]]</f>
        <v>0</v>
      </c>
      <c r="T931"/>
    </row>
    <row r="932" spans="1:20" x14ac:dyDescent="0.25">
      <c r="A932" s="11"/>
      <c r="B932" s="1"/>
      <c r="C932" s="13"/>
      <c r="D932" s="23"/>
      <c r="E932" s="23"/>
      <c r="F932" s="14" t="str">
        <f>LEFT(Table36[[#This Row],[Account Description ]],5)</f>
        <v/>
      </c>
      <c r="G932" s="1"/>
      <c r="H932" s="1"/>
      <c r="I932" s="20"/>
      <c r="J932" s="1"/>
      <c r="K932" s="16"/>
      <c r="L932" s="16"/>
      <c r="M932" s="17">
        <f>Table36[[#This Row],[Debet]]</f>
        <v>0</v>
      </c>
      <c r="T932"/>
    </row>
    <row r="933" spans="1:20" x14ac:dyDescent="0.25">
      <c r="A933" s="11"/>
      <c r="B933" s="1"/>
      <c r="C933" s="13"/>
      <c r="D933" s="23"/>
      <c r="E933" s="23"/>
      <c r="F933" s="14" t="str">
        <f>LEFT(Table36[[#This Row],[Account Description ]],5)</f>
        <v/>
      </c>
      <c r="G933" s="1"/>
      <c r="H933" s="1"/>
      <c r="I933" s="20"/>
      <c r="J933" s="1"/>
      <c r="K933" s="16"/>
      <c r="L933" s="16"/>
      <c r="M933" s="17">
        <f>Table36[[#This Row],[Debet]]</f>
        <v>0</v>
      </c>
      <c r="T933"/>
    </row>
    <row r="934" spans="1:20" x14ac:dyDescent="0.25">
      <c r="A934" s="11"/>
      <c r="B934" s="1"/>
      <c r="C934" s="13"/>
      <c r="D934" s="23"/>
      <c r="E934" s="23"/>
      <c r="F934" s="14" t="str">
        <f>LEFT(Table36[[#This Row],[Account Description ]],5)</f>
        <v/>
      </c>
      <c r="G934" s="1"/>
      <c r="H934" s="1"/>
      <c r="I934" s="20"/>
      <c r="J934" s="1"/>
      <c r="K934" s="16"/>
      <c r="L934" s="16"/>
      <c r="M934" s="17">
        <f>Table36[[#This Row],[Debet]]</f>
        <v>0</v>
      </c>
      <c r="T934"/>
    </row>
    <row r="935" spans="1:20" x14ac:dyDescent="0.25">
      <c r="A935" s="11"/>
      <c r="B935" s="1"/>
      <c r="C935" s="13"/>
      <c r="D935" s="23"/>
      <c r="E935" s="23"/>
      <c r="F935" s="14" t="str">
        <f>LEFT(Table36[[#This Row],[Account Description ]],5)</f>
        <v/>
      </c>
      <c r="G935" s="1"/>
      <c r="H935" s="1"/>
      <c r="I935" s="20"/>
      <c r="J935" s="1"/>
      <c r="K935" s="16"/>
      <c r="L935" s="16"/>
      <c r="M935" s="17">
        <f>Table36[[#This Row],[Debet]]</f>
        <v>0</v>
      </c>
      <c r="T935"/>
    </row>
    <row r="936" spans="1:20" x14ac:dyDescent="0.25">
      <c r="A936" s="11"/>
      <c r="B936" s="1"/>
      <c r="C936" s="13"/>
      <c r="D936" s="23"/>
      <c r="E936" s="23"/>
      <c r="F936" s="14" t="str">
        <f>LEFT(Table36[[#This Row],[Account Description ]],5)</f>
        <v/>
      </c>
      <c r="G936" s="1"/>
      <c r="H936" s="1"/>
      <c r="I936" s="20"/>
      <c r="J936" s="1"/>
      <c r="K936" s="16"/>
      <c r="L936" s="16"/>
      <c r="M936" s="17">
        <f>Table36[[#This Row],[Debet]]</f>
        <v>0</v>
      </c>
      <c r="T936"/>
    </row>
    <row r="937" spans="1:20" x14ac:dyDescent="0.25">
      <c r="A937" s="11"/>
      <c r="B937" s="1"/>
      <c r="C937" s="13"/>
      <c r="D937" s="23"/>
      <c r="E937" s="23"/>
      <c r="F937" s="14" t="str">
        <f>LEFT(Table36[[#This Row],[Account Description ]],5)</f>
        <v/>
      </c>
      <c r="G937" s="1"/>
      <c r="H937" s="1"/>
      <c r="I937" s="20"/>
      <c r="J937" s="1"/>
      <c r="K937" s="16"/>
      <c r="L937" s="16"/>
      <c r="M937" s="17">
        <f>Table36[[#This Row],[Debet]]</f>
        <v>0</v>
      </c>
      <c r="T937"/>
    </row>
    <row r="938" spans="1:20" x14ac:dyDescent="0.25">
      <c r="A938" s="11"/>
      <c r="B938" s="1"/>
      <c r="C938" s="13"/>
      <c r="D938" s="23"/>
      <c r="E938" s="23"/>
      <c r="F938" s="14" t="str">
        <f>LEFT(Table36[[#This Row],[Account Description ]],5)</f>
        <v/>
      </c>
      <c r="G938" s="1"/>
      <c r="H938" s="1"/>
      <c r="I938" s="20"/>
      <c r="J938" s="1"/>
      <c r="K938" s="16"/>
      <c r="L938" s="16"/>
      <c r="M938" s="17">
        <f>Table36[[#This Row],[Debet]]</f>
        <v>0</v>
      </c>
      <c r="T938"/>
    </row>
    <row r="939" spans="1:20" x14ac:dyDescent="0.25">
      <c r="A939" s="11"/>
      <c r="B939" s="1"/>
      <c r="C939" s="13"/>
      <c r="D939" s="23"/>
      <c r="E939" s="23"/>
      <c r="F939" s="14" t="str">
        <f>LEFT(Table36[[#This Row],[Account Description ]],5)</f>
        <v/>
      </c>
      <c r="G939" s="1"/>
      <c r="H939" s="1"/>
      <c r="I939" s="20"/>
      <c r="J939" s="1"/>
      <c r="K939" s="16"/>
      <c r="L939" s="16"/>
      <c r="M939" s="17">
        <f>Table36[[#This Row],[Debet]]</f>
        <v>0</v>
      </c>
      <c r="T939"/>
    </row>
    <row r="940" spans="1:20" x14ac:dyDescent="0.25">
      <c r="A940" s="11"/>
      <c r="B940" s="1"/>
      <c r="C940" s="13"/>
      <c r="D940" s="23"/>
      <c r="E940" s="23"/>
      <c r="F940" s="14" t="str">
        <f>LEFT(Table36[[#This Row],[Account Description ]],5)</f>
        <v/>
      </c>
      <c r="G940" s="1"/>
      <c r="H940" s="1"/>
      <c r="I940" s="20"/>
      <c r="J940" s="1"/>
      <c r="K940" s="16"/>
      <c r="L940" s="16"/>
      <c r="M940" s="17">
        <f>Table36[[#This Row],[Debet]]</f>
        <v>0</v>
      </c>
      <c r="T940"/>
    </row>
    <row r="941" spans="1:20" x14ac:dyDescent="0.25">
      <c r="A941" s="11"/>
      <c r="B941" s="1"/>
      <c r="C941" s="13"/>
      <c r="D941" s="23"/>
      <c r="E941" s="23"/>
      <c r="F941" s="14" t="str">
        <f>LEFT(Table36[[#This Row],[Account Description ]],5)</f>
        <v/>
      </c>
      <c r="G941" s="1"/>
      <c r="H941" s="1"/>
      <c r="I941" s="20"/>
      <c r="J941" s="1"/>
      <c r="K941" s="16"/>
      <c r="L941" s="16"/>
      <c r="M941" s="17">
        <f>Table36[[#This Row],[Debet]]</f>
        <v>0</v>
      </c>
      <c r="T941"/>
    </row>
    <row r="942" spans="1:20" x14ac:dyDescent="0.25">
      <c r="A942" s="11"/>
      <c r="B942" s="1"/>
      <c r="C942" s="13"/>
      <c r="D942" s="23"/>
      <c r="E942" s="23"/>
      <c r="F942" s="14" t="str">
        <f>LEFT(Table36[[#This Row],[Account Description ]],5)</f>
        <v/>
      </c>
      <c r="G942" s="1"/>
      <c r="H942" s="1"/>
      <c r="I942" s="20"/>
      <c r="J942" s="1"/>
      <c r="K942" s="16"/>
      <c r="L942" s="16"/>
      <c r="M942" s="17">
        <f>Table36[[#This Row],[Debet]]</f>
        <v>0</v>
      </c>
      <c r="O942" s="3" t="s">
        <v>452</v>
      </c>
      <c r="T942"/>
    </row>
    <row r="943" spans="1:20" x14ac:dyDescent="0.25">
      <c r="A943" s="11"/>
      <c r="B943" s="1"/>
      <c r="C943" s="13"/>
      <c r="D943" s="23"/>
      <c r="E943" s="23"/>
      <c r="F943" s="14" t="str">
        <f>LEFT(Table36[[#This Row],[Account Description ]],5)</f>
        <v/>
      </c>
      <c r="G943" s="1"/>
      <c r="H943" s="1"/>
      <c r="I943" s="20"/>
      <c r="J943" s="1"/>
      <c r="K943" s="16"/>
      <c r="L943" s="16"/>
      <c r="M943" s="17">
        <f>Table36[[#This Row],[Debet]]</f>
        <v>0</v>
      </c>
      <c r="O943" s="3">
        <v>450000</v>
      </c>
      <c r="T943"/>
    </row>
    <row r="944" spans="1:20" x14ac:dyDescent="0.25">
      <c r="A944" s="11"/>
      <c r="B944" s="1"/>
      <c r="C944" s="13"/>
      <c r="D944" s="23"/>
      <c r="E944" s="23"/>
      <c r="F944" s="14" t="str">
        <f>LEFT(Table36[[#This Row],[Account Description ]],5)</f>
        <v/>
      </c>
      <c r="G944" s="1"/>
      <c r="H944" s="1"/>
      <c r="I944" s="20"/>
      <c r="J944" s="1"/>
      <c r="K944" s="16"/>
      <c r="L944" s="16"/>
      <c r="M944" s="17">
        <f>Table36[[#This Row],[Debet]]</f>
        <v>0</v>
      </c>
      <c r="T944"/>
    </row>
    <row r="945" spans="1:20" x14ac:dyDescent="0.25">
      <c r="A945" s="11"/>
      <c r="B945" s="1"/>
      <c r="C945" s="13"/>
      <c r="D945" s="23"/>
      <c r="E945" s="23"/>
      <c r="F945" s="14" t="str">
        <f>LEFT(Table36[[#This Row],[Account Description ]],5)</f>
        <v/>
      </c>
      <c r="G945" s="1"/>
      <c r="H945" s="1"/>
      <c r="I945" s="20"/>
      <c r="J945" s="1"/>
      <c r="K945" s="16"/>
      <c r="L945" s="16"/>
      <c r="M945" s="17">
        <f>Table36[[#This Row],[Debet]]</f>
        <v>0</v>
      </c>
      <c r="T945"/>
    </row>
    <row r="946" spans="1:20" x14ac:dyDescent="0.25">
      <c r="A946" s="11"/>
      <c r="B946" s="1"/>
      <c r="C946" s="13"/>
      <c r="D946" s="23"/>
      <c r="E946" s="23"/>
      <c r="F946" s="14" t="str">
        <f>LEFT(Table36[[#This Row],[Account Description ]],5)</f>
        <v/>
      </c>
      <c r="G946" s="1"/>
      <c r="H946" s="1"/>
      <c r="I946" s="20"/>
      <c r="J946" s="1"/>
      <c r="K946" s="16"/>
      <c r="L946" s="16"/>
      <c r="M946" s="17">
        <f>Table36[[#This Row],[Debet]]</f>
        <v>0</v>
      </c>
      <c r="T946"/>
    </row>
    <row r="947" spans="1:20" x14ac:dyDescent="0.25">
      <c r="A947" s="11"/>
      <c r="B947" s="1"/>
      <c r="C947" s="13"/>
      <c r="D947" s="23"/>
      <c r="E947" s="23"/>
      <c r="F947" s="14" t="str">
        <f>LEFT(Table36[[#This Row],[Account Description ]],5)</f>
        <v/>
      </c>
      <c r="G947" s="1"/>
      <c r="H947" s="1"/>
      <c r="I947" s="20"/>
      <c r="J947" s="1"/>
      <c r="K947" s="16"/>
      <c r="L947" s="16"/>
      <c r="M947" s="17">
        <f>Table36[[#This Row],[Debet]]</f>
        <v>0</v>
      </c>
      <c r="T947"/>
    </row>
    <row r="948" spans="1:20" x14ac:dyDescent="0.25">
      <c r="A948" s="11"/>
      <c r="B948" s="1"/>
      <c r="C948" s="13"/>
      <c r="D948" s="23"/>
      <c r="E948" s="23"/>
      <c r="F948" s="14" t="str">
        <f>LEFT(Table36[[#This Row],[Account Description ]],5)</f>
        <v/>
      </c>
      <c r="G948" s="1"/>
      <c r="H948" s="1"/>
      <c r="I948" s="20"/>
      <c r="J948" s="1"/>
      <c r="K948" s="16"/>
      <c r="L948" s="16"/>
      <c r="M948" s="17">
        <f>Table36[[#This Row],[Debet]]</f>
        <v>0</v>
      </c>
      <c r="T948"/>
    </row>
    <row r="949" spans="1:20" x14ac:dyDescent="0.25">
      <c r="A949" s="11"/>
      <c r="B949" s="1"/>
      <c r="C949" s="13"/>
      <c r="D949" s="23"/>
      <c r="E949" s="23"/>
      <c r="F949" s="14" t="str">
        <f>LEFT(Table36[[#This Row],[Account Description ]],5)</f>
        <v/>
      </c>
      <c r="G949" s="1"/>
      <c r="H949" s="1"/>
      <c r="I949" s="20"/>
      <c r="J949" s="1"/>
      <c r="K949" s="16"/>
      <c r="L949" s="16"/>
      <c r="M949" s="17">
        <f>Table36[[#This Row],[Debet]]</f>
        <v>0</v>
      </c>
      <c r="T949"/>
    </row>
    <row r="950" spans="1:20" x14ac:dyDescent="0.25">
      <c r="A950" s="11"/>
      <c r="B950" s="1"/>
      <c r="C950" s="13"/>
      <c r="D950" s="23"/>
      <c r="E950" s="23"/>
      <c r="F950" s="14" t="str">
        <f>LEFT(Table36[[#This Row],[Account Description ]],5)</f>
        <v/>
      </c>
      <c r="G950" s="1"/>
      <c r="H950" s="1"/>
      <c r="I950" s="20"/>
      <c r="J950" s="1"/>
      <c r="K950" s="16"/>
      <c r="L950" s="16"/>
      <c r="M950" s="17">
        <f>Table36[[#This Row],[Debet]]</f>
        <v>0</v>
      </c>
      <c r="T950"/>
    </row>
    <row r="951" spans="1:20" x14ac:dyDescent="0.25">
      <c r="A951" s="11"/>
      <c r="B951" s="1"/>
      <c r="C951" s="13"/>
      <c r="D951" s="23"/>
      <c r="E951" s="23"/>
      <c r="F951" s="14" t="str">
        <f>LEFT(Table36[[#This Row],[Account Description ]],5)</f>
        <v/>
      </c>
      <c r="G951" s="1"/>
      <c r="H951" s="1"/>
      <c r="I951" s="20"/>
      <c r="J951" s="1"/>
      <c r="K951" s="16"/>
      <c r="L951" s="16"/>
      <c r="M951" s="17">
        <f>Table36[[#This Row],[Debet]]</f>
        <v>0</v>
      </c>
      <c r="T951"/>
    </row>
    <row r="952" spans="1:20" x14ac:dyDescent="0.25">
      <c r="A952" s="11"/>
      <c r="B952" s="1"/>
      <c r="C952" s="13"/>
      <c r="D952" s="23"/>
      <c r="E952" s="23"/>
      <c r="F952" s="14" t="str">
        <f>LEFT(Table36[[#This Row],[Account Description ]],5)</f>
        <v/>
      </c>
      <c r="G952" s="1"/>
      <c r="H952" s="1"/>
      <c r="I952" s="20"/>
      <c r="J952" s="1"/>
      <c r="K952" s="16"/>
      <c r="L952" s="16"/>
      <c r="M952" s="17">
        <f>Table36[[#This Row],[Debet]]</f>
        <v>0</v>
      </c>
      <c r="T952"/>
    </row>
    <row r="953" spans="1:20" x14ac:dyDescent="0.25">
      <c r="A953" s="11"/>
      <c r="B953" s="1"/>
      <c r="C953" s="13"/>
      <c r="D953" s="23"/>
      <c r="E953" s="23"/>
      <c r="F953" s="14" t="str">
        <f>LEFT(Table36[[#This Row],[Account Description ]],5)</f>
        <v/>
      </c>
      <c r="G953" s="1"/>
      <c r="H953" s="1"/>
      <c r="I953" s="20"/>
      <c r="J953" s="1"/>
      <c r="K953" s="16"/>
      <c r="L953" s="16"/>
      <c r="M953" s="17">
        <f>Table36[[#This Row],[Debet]]</f>
        <v>0</v>
      </c>
      <c r="T953"/>
    </row>
    <row r="954" spans="1:20" x14ac:dyDescent="0.25">
      <c r="A954" s="11"/>
      <c r="B954" s="1"/>
      <c r="C954" s="13"/>
      <c r="D954" s="23"/>
      <c r="E954" s="23"/>
      <c r="F954" s="14" t="str">
        <f>LEFT(Table36[[#This Row],[Account Description ]],5)</f>
        <v/>
      </c>
      <c r="G954" s="1"/>
      <c r="H954" s="1"/>
      <c r="I954" s="20"/>
      <c r="J954" s="1"/>
      <c r="K954" s="16"/>
      <c r="L954" s="16"/>
      <c r="M954" s="17">
        <f>Table36[[#This Row],[Debet]]</f>
        <v>0</v>
      </c>
      <c r="T954"/>
    </row>
    <row r="955" spans="1:20" x14ac:dyDescent="0.25">
      <c r="A955" s="11"/>
      <c r="B955" s="1"/>
      <c r="C955" s="13"/>
      <c r="D955" s="23"/>
      <c r="E955" s="23"/>
      <c r="F955" s="14" t="str">
        <f>LEFT(Table36[[#This Row],[Account Description ]],5)</f>
        <v/>
      </c>
      <c r="G955" s="1"/>
      <c r="H955" s="1"/>
      <c r="I955" s="20"/>
      <c r="J955" s="1"/>
      <c r="K955" s="16"/>
      <c r="L955" s="16"/>
      <c r="M955" s="17">
        <f>Table36[[#This Row],[Debet]]</f>
        <v>0</v>
      </c>
      <c r="T955"/>
    </row>
    <row r="956" spans="1:20" x14ac:dyDescent="0.25">
      <c r="A956" s="11"/>
      <c r="B956" s="1"/>
      <c r="C956" s="13"/>
      <c r="D956" s="23"/>
      <c r="E956" s="23"/>
      <c r="F956" s="14" t="str">
        <f>LEFT(Table36[[#This Row],[Account Description ]],5)</f>
        <v/>
      </c>
      <c r="G956" s="1"/>
      <c r="H956" s="1"/>
      <c r="I956" s="20"/>
      <c r="J956" s="1"/>
      <c r="K956" s="16"/>
      <c r="L956" s="16"/>
      <c r="M956" s="17">
        <f>Table36[[#This Row],[Debet]]</f>
        <v>0</v>
      </c>
      <c r="T956"/>
    </row>
    <row r="957" spans="1:20" x14ac:dyDescent="0.25">
      <c r="A957" s="11"/>
      <c r="B957" s="1"/>
      <c r="C957" s="13"/>
      <c r="D957" s="23"/>
      <c r="E957" s="23"/>
      <c r="F957" s="14" t="str">
        <f>LEFT(Table36[[#This Row],[Account Description ]],5)</f>
        <v/>
      </c>
      <c r="G957" s="1"/>
      <c r="H957" s="1"/>
      <c r="I957" s="20"/>
      <c r="J957" s="1"/>
      <c r="K957" s="16"/>
      <c r="L957" s="16"/>
      <c r="M957" s="17">
        <f>Table36[[#This Row],[Debet]]</f>
        <v>0</v>
      </c>
      <c r="T957"/>
    </row>
    <row r="958" spans="1:20" x14ac:dyDescent="0.25">
      <c r="A958" s="11"/>
      <c r="B958" s="1"/>
      <c r="C958" s="13"/>
      <c r="D958" s="23"/>
      <c r="E958" s="23"/>
      <c r="F958" s="14" t="str">
        <f>LEFT(Table36[[#This Row],[Account Description ]],5)</f>
        <v/>
      </c>
      <c r="G958" s="1"/>
      <c r="H958" s="1"/>
      <c r="I958" s="20"/>
      <c r="J958" s="1"/>
      <c r="K958" s="16"/>
      <c r="L958" s="16"/>
      <c r="M958" s="17">
        <f>Table36[[#This Row],[Debet]]</f>
        <v>0</v>
      </c>
      <c r="T958"/>
    </row>
    <row r="959" spans="1:20" x14ac:dyDescent="0.25">
      <c r="A959" s="11"/>
      <c r="B959" s="1"/>
      <c r="C959" s="13"/>
      <c r="D959" s="23"/>
      <c r="E959" s="23"/>
      <c r="F959" s="14" t="str">
        <f>LEFT(Table36[[#This Row],[Account Description ]],5)</f>
        <v/>
      </c>
      <c r="G959" s="1"/>
      <c r="H959" s="1"/>
      <c r="I959" s="20"/>
      <c r="J959" s="1"/>
      <c r="K959" s="16"/>
      <c r="L959" s="16"/>
      <c r="M959" s="17">
        <f>Table36[[#This Row],[Debet]]</f>
        <v>0</v>
      </c>
      <c r="T959"/>
    </row>
    <row r="960" spans="1:20" x14ac:dyDescent="0.25">
      <c r="A960" s="11"/>
      <c r="B960" s="1"/>
      <c r="C960" s="13"/>
      <c r="D960" s="23"/>
      <c r="E960" s="23"/>
      <c r="F960" s="14" t="str">
        <f>LEFT(Table36[[#This Row],[Account Description ]],5)</f>
        <v/>
      </c>
      <c r="G960" s="1"/>
      <c r="H960" s="1"/>
      <c r="I960" s="20"/>
      <c r="J960" s="1"/>
      <c r="K960" s="16"/>
      <c r="L960" s="16"/>
      <c r="M960" s="17">
        <f>Table36[[#This Row],[Debet]]</f>
        <v>0</v>
      </c>
      <c r="T960"/>
    </row>
    <row r="961" spans="1:20" x14ac:dyDescent="0.25">
      <c r="A961" s="11"/>
      <c r="B961" s="1"/>
      <c r="C961" s="13"/>
      <c r="D961" s="23"/>
      <c r="E961" s="23"/>
      <c r="F961" s="14" t="str">
        <f>LEFT(Table36[[#This Row],[Account Description ]],5)</f>
        <v/>
      </c>
      <c r="G961" s="1"/>
      <c r="H961" s="1"/>
      <c r="I961" s="20"/>
      <c r="J961" s="1"/>
      <c r="K961" s="16"/>
      <c r="L961" s="16"/>
      <c r="M961" s="17">
        <f>Table36[[#This Row],[Debet]]</f>
        <v>0</v>
      </c>
      <c r="T961"/>
    </row>
    <row r="962" spans="1:20" x14ac:dyDescent="0.25">
      <c r="A962" s="11"/>
      <c r="B962" s="1"/>
      <c r="C962" s="13"/>
      <c r="D962" s="23"/>
      <c r="E962" s="23"/>
      <c r="F962" s="14" t="str">
        <f>LEFT(Table36[[#This Row],[Account Description ]],5)</f>
        <v/>
      </c>
      <c r="G962" s="1"/>
      <c r="H962" s="1"/>
      <c r="I962" s="20"/>
      <c r="J962" s="1"/>
      <c r="K962" s="16"/>
      <c r="L962" s="16"/>
      <c r="M962" s="17">
        <f>Table36[[#This Row],[Debet]]</f>
        <v>0</v>
      </c>
      <c r="T962"/>
    </row>
    <row r="963" spans="1:20" x14ac:dyDescent="0.25">
      <c r="A963" s="11"/>
      <c r="B963" s="1"/>
      <c r="C963" s="13"/>
      <c r="D963" s="23"/>
      <c r="E963" s="23"/>
      <c r="F963" s="14" t="str">
        <f>LEFT(Table36[[#This Row],[Account Description ]],5)</f>
        <v/>
      </c>
      <c r="G963" s="1"/>
      <c r="H963" s="1"/>
      <c r="I963" s="20"/>
      <c r="J963" s="1"/>
      <c r="K963" s="16"/>
      <c r="L963" s="16"/>
      <c r="M963" s="17">
        <f>Table36[[#This Row],[Debet]]</f>
        <v>0</v>
      </c>
      <c r="T963"/>
    </row>
    <row r="964" spans="1:20" x14ac:dyDescent="0.25">
      <c r="A964" s="11"/>
      <c r="B964" s="1"/>
      <c r="C964" s="13"/>
      <c r="D964" s="23"/>
      <c r="E964" s="23"/>
      <c r="F964" s="14" t="str">
        <f>LEFT(Table36[[#This Row],[Account Description ]],5)</f>
        <v/>
      </c>
      <c r="G964" s="1"/>
      <c r="H964" s="1"/>
      <c r="I964" s="20"/>
      <c r="J964" s="1"/>
      <c r="K964" s="16"/>
      <c r="L964" s="16"/>
      <c r="M964" s="17">
        <f>Table36[[#This Row],[Debet]]</f>
        <v>0</v>
      </c>
      <c r="T964"/>
    </row>
    <row r="965" spans="1:20" x14ac:dyDescent="0.25">
      <c r="A965" s="11"/>
      <c r="B965" s="1"/>
      <c r="C965" s="13"/>
      <c r="D965" s="23"/>
      <c r="E965" s="23"/>
      <c r="F965" s="14" t="str">
        <f>LEFT(Table36[[#This Row],[Account Description ]],5)</f>
        <v/>
      </c>
      <c r="G965" s="1"/>
      <c r="H965" s="1"/>
      <c r="I965" s="20"/>
      <c r="J965" s="1"/>
      <c r="K965" s="16"/>
      <c r="L965" s="16"/>
      <c r="M965" s="17">
        <f>Table36[[#This Row],[Debet]]</f>
        <v>0</v>
      </c>
      <c r="T965"/>
    </row>
    <row r="966" spans="1:20" x14ac:dyDescent="0.25">
      <c r="A966" s="11"/>
      <c r="B966" s="1"/>
      <c r="C966" s="13"/>
      <c r="D966" s="23"/>
      <c r="E966" s="23"/>
      <c r="F966" s="14" t="str">
        <f>LEFT(Table36[[#This Row],[Account Description ]],5)</f>
        <v/>
      </c>
      <c r="G966" s="1"/>
      <c r="H966" s="1"/>
      <c r="I966" s="20"/>
      <c r="J966" s="1"/>
      <c r="K966" s="16"/>
      <c r="L966" s="16"/>
      <c r="M966" s="17">
        <f>Table36[[#This Row],[Debet]]</f>
        <v>0</v>
      </c>
      <c r="T966"/>
    </row>
    <row r="967" spans="1:20" x14ac:dyDescent="0.25">
      <c r="A967" s="11"/>
      <c r="B967" s="1"/>
      <c r="C967" s="13"/>
      <c r="D967" s="23"/>
      <c r="E967" s="23"/>
      <c r="F967" s="14" t="str">
        <f>LEFT(Table36[[#This Row],[Account Description ]],5)</f>
        <v/>
      </c>
      <c r="G967" s="1"/>
      <c r="H967" s="1"/>
      <c r="I967" s="20"/>
      <c r="J967" s="1"/>
      <c r="K967" s="16"/>
      <c r="L967" s="16"/>
      <c r="M967" s="17">
        <f>Table36[[#This Row],[Debet]]</f>
        <v>0</v>
      </c>
      <c r="T967"/>
    </row>
    <row r="968" spans="1:20" x14ac:dyDescent="0.25">
      <c r="A968" s="11"/>
      <c r="B968" s="1"/>
      <c r="C968" s="13"/>
      <c r="D968" s="23"/>
      <c r="E968" s="23"/>
      <c r="F968" s="14" t="str">
        <f>LEFT(Table36[[#This Row],[Account Description ]],5)</f>
        <v/>
      </c>
      <c r="G968" s="1"/>
      <c r="H968" s="1"/>
      <c r="I968" s="20"/>
      <c r="J968" s="1"/>
      <c r="K968" s="16"/>
      <c r="L968" s="16"/>
      <c r="M968" s="17">
        <f>Table36[[#This Row],[Debet]]</f>
        <v>0</v>
      </c>
      <c r="T968"/>
    </row>
    <row r="969" spans="1:20" x14ac:dyDescent="0.25">
      <c r="A969" s="11"/>
      <c r="B969" s="1"/>
      <c r="C969" s="13"/>
      <c r="D969" s="23"/>
      <c r="E969" s="23"/>
      <c r="F969" s="14" t="str">
        <f>LEFT(Table36[[#This Row],[Account Description ]],5)</f>
        <v/>
      </c>
      <c r="G969" s="1"/>
      <c r="H969" s="1"/>
      <c r="I969" s="20"/>
      <c r="J969" s="1"/>
      <c r="K969" s="16"/>
      <c r="L969" s="16"/>
      <c r="M969" s="17">
        <f>Table36[[#This Row],[Debet]]</f>
        <v>0</v>
      </c>
      <c r="T969"/>
    </row>
    <row r="970" spans="1:20" x14ac:dyDescent="0.25">
      <c r="A970" s="11"/>
      <c r="B970" s="1"/>
      <c r="C970" s="13"/>
      <c r="D970" s="23"/>
      <c r="E970" s="23"/>
      <c r="F970" s="14" t="str">
        <f>LEFT(Table36[[#This Row],[Account Description ]],5)</f>
        <v/>
      </c>
      <c r="G970" s="1"/>
      <c r="H970" s="1"/>
      <c r="I970" s="20"/>
      <c r="J970" s="1"/>
      <c r="K970" s="16"/>
      <c r="L970" s="16"/>
      <c r="M970" s="17">
        <f>Table36[[#This Row],[Debet]]</f>
        <v>0</v>
      </c>
      <c r="T970"/>
    </row>
    <row r="971" spans="1:20" x14ac:dyDescent="0.25">
      <c r="A971" s="11"/>
      <c r="B971" s="1"/>
      <c r="C971" s="13"/>
      <c r="D971" s="23"/>
      <c r="E971" s="23"/>
      <c r="F971" s="14" t="str">
        <f>LEFT(Table36[[#This Row],[Account Description ]],5)</f>
        <v/>
      </c>
      <c r="G971" s="1"/>
      <c r="H971" s="1"/>
      <c r="I971" s="20"/>
      <c r="J971" s="1"/>
      <c r="K971" s="16"/>
      <c r="L971" s="16"/>
      <c r="M971" s="17">
        <f>Table36[[#This Row],[Debet]]</f>
        <v>0</v>
      </c>
      <c r="T971"/>
    </row>
    <row r="972" spans="1:20" x14ac:dyDescent="0.25">
      <c r="A972" s="11"/>
      <c r="B972" s="1"/>
      <c r="C972" s="13"/>
      <c r="D972" s="23"/>
      <c r="E972" s="23"/>
      <c r="F972" s="14" t="str">
        <f>LEFT(Table36[[#This Row],[Account Description ]],5)</f>
        <v/>
      </c>
      <c r="G972" s="1"/>
      <c r="H972" s="1"/>
      <c r="I972" s="20"/>
      <c r="J972" s="1"/>
      <c r="K972" s="16"/>
      <c r="L972" s="16"/>
      <c r="M972" s="17">
        <f>Table36[[#This Row],[Debet]]</f>
        <v>0</v>
      </c>
      <c r="N972" s="2">
        <v>3200000</v>
      </c>
      <c r="O972" s="3">
        <v>1920000</v>
      </c>
      <c r="T972"/>
    </row>
    <row r="973" spans="1:20" x14ac:dyDescent="0.25">
      <c r="A973" s="11"/>
      <c r="B973" s="1"/>
      <c r="C973" s="13"/>
      <c r="D973" s="23"/>
      <c r="E973" s="23"/>
      <c r="F973" s="14" t="str">
        <f>LEFT(Table36[[#This Row],[Account Description ]],5)</f>
        <v/>
      </c>
      <c r="G973" s="1"/>
      <c r="H973" s="1"/>
      <c r="I973" s="20"/>
      <c r="J973" s="1"/>
      <c r="K973" s="16"/>
      <c r="L973" s="16"/>
      <c r="M973" s="17">
        <f>Table36[[#This Row],[Debet]]</f>
        <v>0</v>
      </c>
      <c r="T973"/>
    </row>
    <row r="974" spans="1:20" x14ac:dyDescent="0.25">
      <c r="A974" s="11"/>
      <c r="B974" s="1"/>
      <c r="C974" s="13"/>
      <c r="D974" s="23"/>
      <c r="E974" s="23"/>
      <c r="F974" s="14" t="str">
        <f>LEFT(Table36[[#This Row],[Account Description ]],5)</f>
        <v/>
      </c>
      <c r="G974" s="1"/>
      <c r="H974" s="1"/>
      <c r="I974" s="20"/>
      <c r="J974" s="1"/>
      <c r="K974" s="16"/>
      <c r="L974" s="16"/>
      <c r="M974" s="17">
        <f>Table36[[#This Row],[Debet]]</f>
        <v>0</v>
      </c>
      <c r="T974"/>
    </row>
    <row r="975" spans="1:20" x14ac:dyDescent="0.25">
      <c r="A975" s="11"/>
      <c r="B975" s="1"/>
      <c r="C975" s="13"/>
      <c r="D975" s="23"/>
      <c r="E975" s="23"/>
      <c r="F975" s="14" t="str">
        <f>LEFT(Table36[[#This Row],[Account Description ]],5)</f>
        <v/>
      </c>
      <c r="G975" s="1"/>
      <c r="H975" s="1"/>
      <c r="I975" s="20"/>
      <c r="J975" s="1"/>
      <c r="K975" s="16"/>
      <c r="L975" s="16"/>
      <c r="M975" s="17">
        <f>Table36[[#This Row],[Debet]]</f>
        <v>0</v>
      </c>
      <c r="T975"/>
    </row>
    <row r="976" spans="1:20" x14ac:dyDescent="0.25">
      <c r="A976" s="11"/>
      <c r="B976" s="1"/>
      <c r="C976" s="13"/>
      <c r="D976" s="23"/>
      <c r="E976" s="23"/>
      <c r="F976" s="14" t="str">
        <f>LEFT(Table36[[#This Row],[Account Description ]],5)</f>
        <v/>
      </c>
      <c r="G976" s="1"/>
      <c r="H976" s="1"/>
      <c r="I976" s="20"/>
      <c r="J976" s="1"/>
      <c r="K976" s="16"/>
      <c r="L976" s="16"/>
      <c r="M976" s="17">
        <f>Table36[[#This Row],[Debet]]</f>
        <v>0</v>
      </c>
      <c r="T976"/>
    </row>
    <row r="977" spans="1:20" x14ac:dyDescent="0.25">
      <c r="A977" s="11"/>
      <c r="B977" s="1"/>
      <c r="C977" s="13"/>
      <c r="D977" s="23"/>
      <c r="E977" s="23"/>
      <c r="F977" s="14" t="str">
        <f>LEFT(Table36[[#This Row],[Account Description ]],5)</f>
        <v/>
      </c>
      <c r="G977" s="1"/>
      <c r="H977" s="1"/>
      <c r="I977" s="20"/>
      <c r="J977" s="1"/>
      <c r="K977" s="16"/>
      <c r="L977" s="16"/>
      <c r="M977" s="17">
        <f>Table36[[#This Row],[Debet]]</f>
        <v>0</v>
      </c>
      <c r="T977"/>
    </row>
    <row r="978" spans="1:20" x14ac:dyDescent="0.25">
      <c r="A978" s="11"/>
      <c r="B978" s="1"/>
      <c r="C978" s="13"/>
      <c r="D978" s="23"/>
      <c r="E978" s="23"/>
      <c r="F978" s="14" t="str">
        <f>LEFT(Table36[[#This Row],[Account Description ]],5)</f>
        <v/>
      </c>
      <c r="G978" s="1"/>
      <c r="H978" s="1"/>
      <c r="I978" s="20"/>
      <c r="J978" s="1"/>
      <c r="K978" s="16"/>
      <c r="L978" s="16"/>
      <c r="M978" s="17">
        <f>Table36[[#This Row],[Debet]]</f>
        <v>0</v>
      </c>
      <c r="T978"/>
    </row>
    <row r="979" spans="1:20" x14ac:dyDescent="0.25">
      <c r="A979" s="11"/>
      <c r="B979" s="1"/>
      <c r="C979" s="13"/>
      <c r="D979" s="23"/>
      <c r="E979" s="23"/>
      <c r="F979" s="14" t="str">
        <f>LEFT(Table36[[#This Row],[Account Description ]],5)</f>
        <v/>
      </c>
      <c r="G979" s="1"/>
      <c r="H979" s="1"/>
      <c r="I979" s="20"/>
      <c r="J979" s="1"/>
      <c r="K979" s="16"/>
      <c r="L979" s="16"/>
      <c r="M979" s="17">
        <f>Table36[[#This Row],[Debet]]</f>
        <v>0</v>
      </c>
      <c r="N979" s="2">
        <v>2250000</v>
      </c>
      <c r="O979" s="3">
        <v>42000</v>
      </c>
      <c r="T979"/>
    </row>
    <row r="980" spans="1:20" x14ac:dyDescent="0.25">
      <c r="A980" s="11"/>
      <c r="B980" s="1"/>
      <c r="C980" s="13"/>
      <c r="D980" s="23"/>
      <c r="E980" s="23"/>
      <c r="F980" s="14" t="str">
        <f>LEFT(Table36[[#This Row],[Account Description ]],5)</f>
        <v/>
      </c>
      <c r="G980" s="1"/>
      <c r="H980" s="1"/>
      <c r="I980" s="20"/>
      <c r="J980" s="1"/>
      <c r="K980" s="16"/>
      <c r="L980" s="16"/>
      <c r="M980" s="17">
        <f>Table36[[#This Row],[Debet]]</f>
        <v>0</v>
      </c>
      <c r="T980"/>
    </row>
    <row r="981" spans="1:20" x14ac:dyDescent="0.25">
      <c r="A981" s="11"/>
      <c r="B981" s="1"/>
      <c r="C981" s="13"/>
      <c r="D981" s="23"/>
      <c r="E981" s="23"/>
      <c r="F981" s="14" t="str">
        <f>LEFT(Table36[[#This Row],[Account Description ]],5)</f>
        <v/>
      </c>
      <c r="G981" s="1"/>
      <c r="H981" s="1"/>
      <c r="I981" s="20"/>
      <c r="J981" s="1"/>
      <c r="K981" s="16"/>
      <c r="L981" s="16"/>
      <c r="M981" s="17">
        <f>Table36[[#This Row],[Debet]]</f>
        <v>0</v>
      </c>
      <c r="T981"/>
    </row>
    <row r="982" spans="1:20" x14ac:dyDescent="0.25">
      <c r="A982" s="11"/>
      <c r="B982" s="1"/>
      <c r="C982" s="13"/>
      <c r="D982" s="23"/>
      <c r="E982" s="23"/>
      <c r="F982" s="14" t="str">
        <f>LEFT(Table36[[#This Row],[Account Description ]],5)</f>
        <v/>
      </c>
      <c r="G982" s="1"/>
      <c r="H982" s="1"/>
      <c r="I982" s="20"/>
      <c r="J982" s="1"/>
      <c r="K982" s="16"/>
      <c r="L982" s="16"/>
      <c r="M982" s="17">
        <f>Table36[[#This Row],[Debet]]</f>
        <v>0</v>
      </c>
      <c r="T982"/>
    </row>
    <row r="983" spans="1:20" x14ac:dyDescent="0.25">
      <c r="A983" s="11"/>
      <c r="B983" s="1"/>
      <c r="C983" s="13"/>
      <c r="D983" s="23"/>
      <c r="E983" s="23"/>
      <c r="F983" s="14" t="str">
        <f>LEFT(Table36[[#This Row],[Account Description ]],5)</f>
        <v/>
      </c>
      <c r="G983" s="1"/>
      <c r="H983" s="1"/>
      <c r="I983" s="20"/>
      <c r="J983" s="1"/>
      <c r="K983" s="16"/>
      <c r="L983" s="16"/>
      <c r="M983" s="17">
        <f>Table36[[#This Row],[Debet]]</f>
        <v>0</v>
      </c>
      <c r="T983"/>
    </row>
    <row r="984" spans="1:20" x14ac:dyDescent="0.25">
      <c r="A984" s="11"/>
      <c r="B984" s="1"/>
      <c r="C984" s="13"/>
      <c r="D984" s="23"/>
      <c r="E984" s="23"/>
      <c r="F984" s="14" t="str">
        <f>LEFT(Table36[[#This Row],[Account Description ]],5)</f>
        <v/>
      </c>
      <c r="G984" s="1"/>
      <c r="H984" s="1"/>
      <c r="I984" s="20"/>
      <c r="J984" s="1"/>
      <c r="K984" s="16"/>
      <c r="L984" s="16"/>
      <c r="M984" s="17">
        <f>Table36[[#This Row],[Debet]]</f>
        <v>0</v>
      </c>
      <c r="T984"/>
    </row>
    <row r="985" spans="1:20" x14ac:dyDescent="0.25">
      <c r="A985" s="11"/>
      <c r="B985" s="1"/>
      <c r="C985" s="13"/>
      <c r="D985" s="23"/>
      <c r="E985" s="23"/>
      <c r="F985" s="14" t="str">
        <f>LEFT(Table36[[#This Row],[Account Description ]],5)</f>
        <v/>
      </c>
      <c r="G985" s="1"/>
      <c r="H985" s="1"/>
      <c r="I985" s="20"/>
      <c r="J985" s="1"/>
      <c r="K985" s="16"/>
      <c r="L985" s="16"/>
      <c r="M985" s="17">
        <f>Table36[[#This Row],[Debet]]</f>
        <v>0</v>
      </c>
      <c r="T985"/>
    </row>
    <row r="986" spans="1:20" x14ac:dyDescent="0.25">
      <c r="A986" s="11"/>
      <c r="B986" s="1"/>
      <c r="C986" s="13"/>
      <c r="D986" s="23"/>
      <c r="E986" s="23"/>
      <c r="F986" s="14" t="str">
        <f>LEFT(Table36[[#This Row],[Account Description ]],5)</f>
        <v/>
      </c>
      <c r="G986" s="1"/>
      <c r="H986" s="1"/>
      <c r="I986" s="20"/>
      <c r="J986" s="1"/>
      <c r="K986" s="16"/>
      <c r="L986" s="16"/>
      <c r="M986" s="17">
        <f>Table36[[#This Row],[Debet]]</f>
        <v>0</v>
      </c>
      <c r="T986"/>
    </row>
    <row r="987" spans="1:20" x14ac:dyDescent="0.25">
      <c r="A987" s="11"/>
      <c r="B987" s="1"/>
      <c r="C987" s="13"/>
      <c r="D987" s="23"/>
      <c r="E987" s="23"/>
      <c r="F987" s="14" t="str">
        <f>LEFT(Table36[[#This Row],[Account Description ]],5)</f>
        <v/>
      </c>
      <c r="G987" s="1"/>
      <c r="H987" s="1"/>
      <c r="I987" s="20"/>
      <c r="J987" s="1"/>
      <c r="K987" s="16"/>
      <c r="L987" s="16"/>
      <c r="M987" s="17">
        <f>Table36[[#This Row],[Debet]]</f>
        <v>0</v>
      </c>
      <c r="T987"/>
    </row>
    <row r="988" spans="1:20" x14ac:dyDescent="0.25">
      <c r="A988" s="11"/>
      <c r="B988" s="1"/>
      <c r="C988" s="13"/>
      <c r="D988" s="23"/>
      <c r="E988" s="23"/>
      <c r="F988" s="14" t="str">
        <f>LEFT(Table36[[#This Row],[Account Description ]],5)</f>
        <v/>
      </c>
      <c r="G988" s="1"/>
      <c r="H988" s="1"/>
      <c r="I988" s="20"/>
      <c r="J988" s="1"/>
      <c r="K988" s="16"/>
      <c r="L988" s="16"/>
      <c r="M988" s="17">
        <f>Table36[[#This Row],[Debet]]</f>
        <v>0</v>
      </c>
      <c r="T988"/>
    </row>
    <row r="989" spans="1:20" x14ac:dyDescent="0.25">
      <c r="A989" s="11"/>
      <c r="B989" s="1"/>
      <c r="C989" s="13"/>
      <c r="D989" s="23"/>
      <c r="E989" s="23"/>
      <c r="F989" s="14" t="str">
        <f>LEFT(Table36[[#This Row],[Account Description ]],5)</f>
        <v/>
      </c>
      <c r="G989" s="1"/>
      <c r="H989" s="1"/>
      <c r="I989" s="20"/>
      <c r="J989" s="1"/>
      <c r="K989" s="16"/>
      <c r="L989" s="16"/>
      <c r="M989" s="17">
        <f>Table36[[#This Row],[Debet]]</f>
        <v>0</v>
      </c>
      <c r="T989"/>
    </row>
    <row r="990" spans="1:20" x14ac:dyDescent="0.25">
      <c r="A990" s="11"/>
      <c r="B990" s="1"/>
      <c r="C990" s="13"/>
      <c r="D990" s="23"/>
      <c r="E990" s="23"/>
      <c r="F990" s="14" t="str">
        <f>LEFT(Table36[[#This Row],[Account Description ]],5)</f>
        <v/>
      </c>
      <c r="G990" s="1"/>
      <c r="H990" s="1"/>
      <c r="I990" s="20"/>
      <c r="J990" s="1"/>
      <c r="K990" s="16"/>
      <c r="L990" s="16"/>
      <c r="M990" s="17">
        <f>Table36[[#This Row],[Debet]]</f>
        <v>0</v>
      </c>
      <c r="T990"/>
    </row>
    <row r="991" spans="1:20" x14ac:dyDescent="0.25">
      <c r="A991" s="11"/>
      <c r="B991" s="1"/>
      <c r="C991" s="13"/>
      <c r="D991" s="23"/>
      <c r="E991" s="23"/>
      <c r="F991" s="14" t="str">
        <f>LEFT(Table36[[#This Row],[Account Description ]],5)</f>
        <v/>
      </c>
      <c r="G991" s="1"/>
      <c r="H991" s="1"/>
      <c r="I991" s="20"/>
      <c r="J991" s="1"/>
      <c r="K991" s="16"/>
      <c r="L991" s="16"/>
      <c r="M991" s="17">
        <f>Table36[[#This Row],[Debet]]</f>
        <v>0</v>
      </c>
      <c r="O991" s="3" t="e">
        <f>+#REF!-13829550</f>
        <v>#REF!</v>
      </c>
      <c r="T991"/>
    </row>
    <row r="992" spans="1:20" x14ac:dyDescent="0.25">
      <c r="A992" s="11"/>
      <c r="B992" s="1"/>
      <c r="C992" s="13"/>
      <c r="D992" s="23"/>
      <c r="E992" s="23"/>
      <c r="F992" s="14" t="str">
        <f>LEFT(Table36[[#This Row],[Account Description ]],5)</f>
        <v/>
      </c>
      <c r="G992" s="1"/>
      <c r="H992" s="1"/>
      <c r="I992" s="20"/>
      <c r="J992" s="1"/>
      <c r="K992" s="16"/>
      <c r="L992" s="16"/>
      <c r="M992" s="17">
        <f>Table36[[#This Row],[Debet]]</f>
        <v>0</v>
      </c>
      <c r="T992"/>
    </row>
    <row r="993" spans="1:20" x14ac:dyDescent="0.25">
      <c r="A993" s="11"/>
      <c r="B993" s="1"/>
      <c r="C993" s="13"/>
      <c r="D993" s="23"/>
      <c r="E993" s="23"/>
      <c r="F993" s="14" t="str">
        <f>LEFT(Table36[[#This Row],[Account Description ]],5)</f>
        <v/>
      </c>
      <c r="G993" s="1"/>
      <c r="H993" s="1"/>
      <c r="I993" s="20"/>
      <c r="J993" s="1"/>
      <c r="K993" s="16"/>
      <c r="L993" s="16"/>
      <c r="M993" s="17">
        <f>Table36[[#This Row],[Debet]]</f>
        <v>0</v>
      </c>
      <c r="O993" s="3" t="s">
        <v>452</v>
      </c>
      <c r="P993" s="3" t="s">
        <v>442</v>
      </c>
      <c r="T993"/>
    </row>
    <row r="994" spans="1:20" x14ac:dyDescent="0.25">
      <c r="A994" s="11"/>
      <c r="B994" s="1"/>
      <c r="C994" s="13"/>
      <c r="D994" s="23"/>
      <c r="E994" s="23"/>
      <c r="F994" s="14" t="str">
        <f>LEFT(Table36[[#This Row],[Account Description ]],5)</f>
        <v/>
      </c>
      <c r="G994" s="1"/>
      <c r="H994" s="1"/>
      <c r="I994" s="20"/>
      <c r="J994" s="1"/>
      <c r="K994" s="16"/>
      <c r="L994" s="16"/>
      <c r="M994" s="17">
        <f>Table36[[#This Row],[Debet]]</f>
        <v>0</v>
      </c>
      <c r="O994" s="3">
        <v>650000</v>
      </c>
      <c r="T994"/>
    </row>
    <row r="995" spans="1:20" x14ac:dyDescent="0.25">
      <c r="A995" s="11"/>
      <c r="B995" s="1"/>
      <c r="C995" s="13"/>
      <c r="D995" s="23"/>
      <c r="E995" s="23"/>
      <c r="F995" s="14" t="str">
        <f>LEFT(Table36[[#This Row],[Account Description ]],5)</f>
        <v/>
      </c>
      <c r="G995" s="1"/>
      <c r="H995" s="1"/>
      <c r="I995" s="20"/>
      <c r="J995" s="1"/>
      <c r="K995" s="16"/>
      <c r="L995" s="16"/>
      <c r="M995" s="17">
        <f>Table36[[#This Row],[Debet]]</f>
        <v>0</v>
      </c>
      <c r="O995" s="3">
        <v>950000</v>
      </c>
      <c r="T995"/>
    </row>
    <row r="996" spans="1:20" x14ac:dyDescent="0.25">
      <c r="A996" s="11"/>
      <c r="B996" s="1"/>
      <c r="C996" s="13"/>
      <c r="D996" s="23"/>
      <c r="E996" s="23"/>
      <c r="F996" s="14" t="str">
        <f>LEFT(Table36[[#This Row],[Account Description ]],5)</f>
        <v/>
      </c>
      <c r="G996" s="1"/>
      <c r="H996" s="1"/>
      <c r="I996" s="20"/>
      <c r="J996" s="1"/>
      <c r="K996" s="16"/>
      <c r="L996" s="16"/>
      <c r="M996" s="17">
        <f>Table36[[#This Row],[Debet]]</f>
        <v>0</v>
      </c>
      <c r="O996" s="3">
        <v>150000</v>
      </c>
      <c r="T996"/>
    </row>
    <row r="997" spans="1:20" x14ac:dyDescent="0.25">
      <c r="A997" s="11"/>
      <c r="B997" s="1"/>
      <c r="C997" s="13"/>
      <c r="D997" s="23"/>
      <c r="E997" s="23"/>
      <c r="F997" s="14" t="str">
        <f>LEFT(Table36[[#This Row],[Account Description ]],5)</f>
        <v/>
      </c>
      <c r="G997" s="1"/>
      <c r="H997" s="1"/>
      <c r="I997" s="20"/>
      <c r="J997" s="1"/>
      <c r="K997" s="16"/>
      <c r="L997" s="16"/>
      <c r="M997" s="17">
        <f>Table36[[#This Row],[Debet]]</f>
        <v>0</v>
      </c>
      <c r="O997" s="3">
        <v>150000</v>
      </c>
      <c r="T997"/>
    </row>
    <row r="998" spans="1:20" x14ac:dyDescent="0.25">
      <c r="A998" s="11"/>
      <c r="B998" s="1"/>
      <c r="C998" s="13"/>
      <c r="D998" s="23"/>
      <c r="E998" s="23"/>
      <c r="F998" s="14" t="str">
        <f>LEFT(Table36[[#This Row],[Account Description ]],5)</f>
        <v/>
      </c>
      <c r="G998" s="1"/>
      <c r="H998" s="1"/>
      <c r="I998" s="20"/>
      <c r="J998" s="1"/>
      <c r="K998" s="16"/>
      <c r="L998" s="16"/>
      <c r="M998" s="17">
        <f>Table36[[#This Row],[Debet]]</f>
        <v>0</v>
      </c>
      <c r="T998"/>
    </row>
    <row r="999" spans="1:20" x14ac:dyDescent="0.25">
      <c r="A999" s="11"/>
      <c r="B999" s="1"/>
      <c r="C999" s="13"/>
      <c r="D999" s="23"/>
      <c r="E999" s="23"/>
      <c r="F999" s="14" t="str">
        <f>LEFT(Table36[[#This Row],[Account Description ]],5)</f>
        <v/>
      </c>
      <c r="G999" s="1"/>
      <c r="H999" s="1"/>
      <c r="I999" s="20"/>
      <c r="J999" s="1"/>
      <c r="K999" s="16"/>
      <c r="L999" s="16"/>
      <c r="M999" s="17">
        <f>Table36[[#This Row],[Debet]]</f>
        <v>0</v>
      </c>
      <c r="O999" s="3">
        <v>5425000</v>
      </c>
      <c r="P999" s="3">
        <v>400000</v>
      </c>
      <c r="T999"/>
    </row>
    <row r="1000" spans="1:20" x14ac:dyDescent="0.25">
      <c r="A1000" s="11"/>
      <c r="B1000" s="1"/>
      <c r="C1000" s="13"/>
      <c r="D1000" s="23"/>
      <c r="E1000" s="23"/>
      <c r="F1000" s="14" t="str">
        <f>LEFT(Table36[[#This Row],[Account Description ]],5)</f>
        <v/>
      </c>
      <c r="G1000" s="1"/>
      <c r="H1000" s="1"/>
      <c r="I1000" s="20"/>
      <c r="J1000" s="1"/>
      <c r="K1000" s="16"/>
      <c r="L1000" s="16"/>
      <c r="M1000" s="17">
        <f>Table36[[#This Row],[Debet]]</f>
        <v>0</v>
      </c>
      <c r="O1000" s="3">
        <v>300000</v>
      </c>
      <c r="T1000"/>
    </row>
    <row r="1001" spans="1:20" x14ac:dyDescent="0.25">
      <c r="A1001" s="11"/>
      <c r="B1001" s="1"/>
      <c r="C1001" s="13"/>
      <c r="D1001" s="23"/>
      <c r="E1001" s="23"/>
      <c r="F1001" s="14" t="str">
        <f>LEFT(Table36[[#This Row],[Account Description ]],5)</f>
        <v/>
      </c>
      <c r="G1001" s="1"/>
      <c r="H1001" s="1"/>
      <c r="I1001" s="20"/>
      <c r="J1001" s="1"/>
      <c r="K1001" s="16"/>
      <c r="L1001" s="16"/>
      <c r="M1001" s="17">
        <f>Table36[[#This Row],[Debet]]</f>
        <v>0</v>
      </c>
      <c r="O1001" s="3">
        <v>300000</v>
      </c>
      <c r="T1001"/>
    </row>
    <row r="1002" spans="1:20" x14ac:dyDescent="0.25">
      <c r="A1002" s="11"/>
      <c r="B1002" s="1"/>
      <c r="C1002" s="13"/>
      <c r="D1002" s="23"/>
      <c r="E1002" s="23"/>
      <c r="F1002" s="14" t="str">
        <f>LEFT(Table36[[#This Row],[Account Description ]],5)</f>
        <v/>
      </c>
      <c r="G1002" s="1"/>
      <c r="H1002" s="1"/>
      <c r="I1002" s="20"/>
      <c r="J1002" s="1"/>
      <c r="K1002" s="16"/>
      <c r="L1002" s="16"/>
      <c r="M1002" s="17">
        <f>Table36[[#This Row],[Debet]]</f>
        <v>0</v>
      </c>
      <c r="O1002" s="3">
        <f>1800000+350000</f>
        <v>2150000</v>
      </c>
      <c r="P1002" s="3">
        <v>2200000</v>
      </c>
      <c r="T1002"/>
    </row>
    <row r="1003" spans="1:20" x14ac:dyDescent="0.25">
      <c r="A1003" s="11"/>
      <c r="B1003" s="1"/>
      <c r="C1003" s="13"/>
      <c r="D1003" s="23"/>
      <c r="E1003" s="23"/>
      <c r="F1003" s="14" t="str">
        <f>LEFT(Table36[[#This Row],[Account Description ]],5)</f>
        <v/>
      </c>
      <c r="G1003" s="1"/>
      <c r="H1003" s="1"/>
      <c r="I1003" s="20"/>
      <c r="J1003" s="1"/>
      <c r="K1003" s="16"/>
      <c r="L1003" s="16"/>
      <c r="M1003" s="17">
        <f>Table36[[#This Row],[Debet]]</f>
        <v>0</v>
      </c>
      <c r="T1003"/>
    </row>
    <row r="1004" spans="1:20" x14ac:dyDescent="0.25">
      <c r="A1004" s="11"/>
      <c r="B1004" s="1"/>
      <c r="C1004" s="13"/>
      <c r="D1004" s="23"/>
      <c r="E1004" s="23"/>
      <c r="F1004" s="14" t="str">
        <f>LEFT(Table36[[#This Row],[Account Description ]],5)</f>
        <v/>
      </c>
      <c r="G1004" s="1"/>
      <c r="H1004" s="1"/>
      <c r="I1004" s="20"/>
      <c r="J1004" s="1"/>
      <c r="K1004" s="16"/>
      <c r="L1004" s="16"/>
      <c r="M1004" s="17">
        <f>Table36[[#This Row],[Debet]]</f>
        <v>0</v>
      </c>
      <c r="T1004"/>
    </row>
    <row r="1005" spans="1:20" x14ac:dyDescent="0.25">
      <c r="A1005" s="11"/>
      <c r="B1005" s="1"/>
      <c r="C1005" s="13"/>
      <c r="D1005" s="23"/>
      <c r="E1005" s="23"/>
      <c r="F1005" s="14" t="str">
        <f>LEFT(Table36[[#This Row],[Account Description ]],5)</f>
        <v/>
      </c>
      <c r="G1005" s="1"/>
      <c r="H1005" s="1"/>
      <c r="I1005" s="20"/>
      <c r="J1005" s="1"/>
      <c r="K1005" s="16"/>
      <c r="L1005" s="16"/>
      <c r="M1005" s="17">
        <f>Table36[[#This Row],[Debet]]</f>
        <v>0</v>
      </c>
      <c r="T1005"/>
    </row>
    <row r="1006" spans="1:20" x14ac:dyDescent="0.25">
      <c r="A1006" s="11"/>
      <c r="B1006" s="1"/>
      <c r="C1006" s="13"/>
      <c r="D1006" s="23"/>
      <c r="E1006" s="23"/>
      <c r="F1006" s="14" t="str">
        <f>LEFT(Table36[[#This Row],[Account Description ]],5)</f>
        <v/>
      </c>
      <c r="G1006" s="1"/>
      <c r="H1006" s="1"/>
      <c r="I1006" s="20"/>
      <c r="J1006" s="1"/>
      <c r="K1006" s="16"/>
      <c r="L1006" s="16"/>
      <c r="M1006" s="17">
        <f>Table36[[#This Row],[Debet]]</f>
        <v>0</v>
      </c>
      <c r="T1006"/>
    </row>
    <row r="1007" spans="1:20" x14ac:dyDescent="0.25">
      <c r="A1007" s="11"/>
      <c r="B1007" s="1"/>
      <c r="C1007" s="13"/>
      <c r="D1007" s="23"/>
      <c r="E1007" s="23"/>
      <c r="F1007" s="14" t="str">
        <f>LEFT(Table36[[#This Row],[Account Description ]],5)</f>
        <v/>
      </c>
      <c r="G1007" s="1"/>
      <c r="H1007" s="1"/>
      <c r="I1007" s="20"/>
      <c r="J1007" s="1"/>
      <c r="K1007" s="16"/>
      <c r="L1007" s="16"/>
      <c r="M1007" s="17">
        <f>Table36[[#This Row],[Debet]]</f>
        <v>0</v>
      </c>
      <c r="T1007"/>
    </row>
    <row r="1008" spans="1:20" x14ac:dyDescent="0.25">
      <c r="A1008" s="11"/>
      <c r="B1008" s="1"/>
      <c r="C1008" s="13"/>
      <c r="D1008" s="23"/>
      <c r="E1008" s="23"/>
      <c r="F1008" s="14" t="str">
        <f>LEFT(Table36[[#This Row],[Account Description ]],5)</f>
        <v/>
      </c>
      <c r="G1008" s="1"/>
      <c r="H1008" s="1"/>
      <c r="I1008" s="20"/>
      <c r="J1008" s="1"/>
      <c r="K1008" s="16"/>
      <c r="L1008" s="16"/>
      <c r="M1008" s="17">
        <f>Table36[[#This Row],[Debet]]</f>
        <v>0</v>
      </c>
      <c r="T1008"/>
    </row>
    <row r="1009" spans="1:20" x14ac:dyDescent="0.25">
      <c r="A1009" s="11"/>
      <c r="B1009" s="1"/>
      <c r="C1009" s="13"/>
      <c r="D1009" s="23"/>
      <c r="E1009" s="23"/>
      <c r="F1009" s="14" t="str">
        <f>LEFT(Table36[[#This Row],[Account Description ]],5)</f>
        <v/>
      </c>
      <c r="G1009" s="1"/>
      <c r="H1009" s="1"/>
      <c r="I1009" s="20"/>
      <c r="J1009" s="1"/>
      <c r="K1009" s="16"/>
      <c r="L1009" s="16"/>
      <c r="M1009" s="17">
        <f>Table36[[#This Row],[Debet]]</f>
        <v>0</v>
      </c>
      <c r="T1009"/>
    </row>
    <row r="1010" spans="1:20" x14ac:dyDescent="0.25">
      <c r="A1010" s="11"/>
      <c r="B1010" s="1"/>
      <c r="C1010" s="13"/>
      <c r="D1010" s="23"/>
      <c r="E1010" s="23"/>
      <c r="F1010" s="14" t="str">
        <f>LEFT(Table36[[#This Row],[Account Description ]],5)</f>
        <v/>
      </c>
      <c r="G1010" s="1"/>
      <c r="H1010" s="1"/>
      <c r="I1010" s="20"/>
      <c r="J1010" s="1"/>
      <c r="K1010" s="16"/>
      <c r="L1010" s="16"/>
      <c r="M1010" s="17">
        <f>Table36[[#This Row],[Debet]]</f>
        <v>0</v>
      </c>
      <c r="T1010"/>
    </row>
    <row r="1011" spans="1:20" x14ac:dyDescent="0.25">
      <c r="A1011" s="11"/>
      <c r="B1011" s="1"/>
      <c r="C1011" s="13"/>
      <c r="D1011" s="23"/>
      <c r="E1011" s="23"/>
      <c r="F1011" s="14" t="str">
        <f>LEFT(Table36[[#This Row],[Account Description ]],5)</f>
        <v/>
      </c>
      <c r="G1011" s="1"/>
      <c r="H1011" s="1"/>
      <c r="I1011" s="20"/>
      <c r="J1011" s="1"/>
      <c r="K1011" s="16"/>
      <c r="L1011" s="16"/>
      <c r="M1011" s="17">
        <f>Table36[[#This Row],[Debet]]</f>
        <v>0</v>
      </c>
      <c r="T1011"/>
    </row>
    <row r="1012" spans="1:20" x14ac:dyDescent="0.25">
      <c r="A1012" s="11"/>
      <c r="B1012" s="1"/>
      <c r="C1012" s="13"/>
      <c r="D1012" s="23"/>
      <c r="E1012" s="23"/>
      <c r="F1012" s="14" t="str">
        <f>LEFT(Table36[[#This Row],[Account Description ]],5)</f>
        <v/>
      </c>
      <c r="G1012" s="1"/>
      <c r="H1012" s="1"/>
      <c r="I1012" s="20"/>
      <c r="J1012" s="1"/>
      <c r="K1012" s="16"/>
      <c r="L1012" s="16"/>
      <c r="M1012" s="17">
        <f>Table36[[#This Row],[Debet]]</f>
        <v>0</v>
      </c>
      <c r="T1012"/>
    </row>
    <row r="1013" spans="1:20" x14ac:dyDescent="0.25">
      <c r="A1013" s="11"/>
      <c r="B1013" s="1"/>
      <c r="C1013" s="13"/>
      <c r="D1013" s="23"/>
      <c r="E1013" s="23"/>
      <c r="F1013" s="14" t="str">
        <f>LEFT(Table36[[#This Row],[Account Description ]],5)</f>
        <v/>
      </c>
      <c r="G1013" s="1"/>
      <c r="H1013" s="1"/>
      <c r="I1013" s="20"/>
      <c r="J1013" s="1"/>
      <c r="K1013" s="16"/>
      <c r="L1013" s="16"/>
      <c r="M1013" s="17">
        <f>Table36[[#This Row],[Debet]]</f>
        <v>0</v>
      </c>
      <c r="T1013"/>
    </row>
    <row r="1014" spans="1:20" x14ac:dyDescent="0.25">
      <c r="A1014" s="11"/>
      <c r="B1014" s="1"/>
      <c r="C1014" s="13"/>
      <c r="D1014" s="23"/>
      <c r="E1014" s="23"/>
      <c r="F1014" s="14" t="str">
        <f>LEFT(Table36[[#This Row],[Account Description ]],5)</f>
        <v/>
      </c>
      <c r="G1014" s="1"/>
      <c r="H1014" s="1"/>
      <c r="I1014" s="20"/>
      <c r="J1014" s="1"/>
      <c r="K1014" s="16"/>
      <c r="L1014" s="16"/>
      <c r="M1014" s="17">
        <f>Table36[[#This Row],[Debet]]</f>
        <v>0</v>
      </c>
      <c r="T1014"/>
    </row>
    <row r="1015" spans="1:20" x14ac:dyDescent="0.25">
      <c r="A1015" s="11"/>
      <c r="B1015" s="1"/>
      <c r="C1015" s="13"/>
      <c r="D1015" s="23"/>
      <c r="E1015" s="23"/>
      <c r="F1015" s="14" t="str">
        <f>LEFT(Table36[[#This Row],[Account Description ]],5)</f>
        <v/>
      </c>
      <c r="G1015" s="1"/>
      <c r="H1015" s="1"/>
      <c r="I1015" s="20"/>
      <c r="J1015" s="1"/>
      <c r="K1015" s="16"/>
      <c r="L1015" s="16"/>
      <c r="M1015" s="17">
        <f>Table36[[#This Row],[Debet]]</f>
        <v>0</v>
      </c>
      <c r="T1015"/>
    </row>
    <row r="1016" spans="1:20" x14ac:dyDescent="0.25">
      <c r="A1016" s="11"/>
      <c r="B1016" s="1"/>
      <c r="C1016" s="13"/>
      <c r="D1016" s="23"/>
      <c r="E1016" s="23"/>
      <c r="F1016" s="14" t="str">
        <f>LEFT(Table36[[#This Row],[Account Description ]],5)</f>
        <v/>
      </c>
      <c r="G1016" s="1"/>
      <c r="H1016" s="1"/>
      <c r="I1016" s="20"/>
      <c r="J1016" s="1"/>
      <c r="K1016" s="16"/>
      <c r="L1016" s="16"/>
      <c r="M1016" s="17">
        <f>Table36[[#This Row],[Debet]]</f>
        <v>0</v>
      </c>
      <c r="T1016"/>
    </row>
    <row r="1017" spans="1:20" x14ac:dyDescent="0.25">
      <c r="A1017" s="11"/>
      <c r="B1017" s="1"/>
      <c r="C1017" s="13"/>
      <c r="D1017" s="23"/>
      <c r="E1017" s="23"/>
      <c r="F1017" s="14" t="str">
        <f>LEFT(Table36[[#This Row],[Account Description ]],5)</f>
        <v/>
      </c>
      <c r="G1017" s="1"/>
      <c r="H1017" s="1"/>
      <c r="I1017" s="20"/>
      <c r="J1017" s="1"/>
      <c r="K1017" s="16"/>
      <c r="L1017" s="16"/>
      <c r="M1017" s="17">
        <f>Table36[[#This Row],[Debet]]</f>
        <v>0</v>
      </c>
      <c r="T1017"/>
    </row>
    <row r="1018" spans="1:20" x14ac:dyDescent="0.25">
      <c r="A1018" s="11"/>
      <c r="B1018" s="1"/>
      <c r="C1018" s="13"/>
      <c r="D1018" s="23"/>
      <c r="E1018" s="23"/>
      <c r="F1018" s="14" t="str">
        <f>LEFT(Table36[[#This Row],[Account Description ]],5)</f>
        <v/>
      </c>
      <c r="G1018" s="1"/>
      <c r="H1018" s="1"/>
      <c r="I1018" s="20"/>
      <c r="J1018" s="1"/>
      <c r="K1018" s="16"/>
      <c r="L1018" s="16"/>
      <c r="M1018" s="17">
        <f>Table36[[#This Row],[Debet]]</f>
        <v>0</v>
      </c>
      <c r="T1018"/>
    </row>
    <row r="1019" spans="1:20" x14ac:dyDescent="0.25">
      <c r="A1019" s="11"/>
      <c r="B1019" s="1"/>
      <c r="C1019" s="13"/>
      <c r="D1019" s="23"/>
      <c r="E1019" s="23"/>
      <c r="F1019" s="14" t="str">
        <f>LEFT(Table36[[#This Row],[Account Description ]],5)</f>
        <v/>
      </c>
      <c r="G1019" s="1"/>
      <c r="H1019" s="1"/>
      <c r="I1019" s="20"/>
      <c r="J1019" s="1"/>
      <c r="K1019" s="16"/>
      <c r="L1019" s="16"/>
      <c r="M1019" s="17">
        <f>Table36[[#This Row],[Debet]]</f>
        <v>0</v>
      </c>
      <c r="T1019"/>
    </row>
    <row r="1020" spans="1:20" x14ac:dyDescent="0.25">
      <c r="A1020" s="11"/>
      <c r="B1020" s="1"/>
      <c r="C1020" s="13"/>
      <c r="D1020" s="23"/>
      <c r="E1020" s="23"/>
      <c r="F1020" s="14" t="str">
        <f>LEFT(Table36[[#This Row],[Account Description ]],5)</f>
        <v/>
      </c>
      <c r="G1020" s="1"/>
      <c r="H1020" s="1"/>
      <c r="I1020" s="20"/>
      <c r="J1020" s="1"/>
      <c r="K1020" s="16"/>
      <c r="L1020" s="16"/>
      <c r="M1020" s="17">
        <f>Table36[[#This Row],[Debet]]</f>
        <v>0</v>
      </c>
      <c r="T1020"/>
    </row>
    <row r="1021" spans="1:20" x14ac:dyDescent="0.25">
      <c r="A1021" s="11"/>
      <c r="B1021" s="1"/>
      <c r="C1021" s="13"/>
      <c r="D1021" s="23"/>
      <c r="E1021" s="23"/>
      <c r="F1021" s="14" t="str">
        <f>LEFT(Table36[[#This Row],[Account Description ]],5)</f>
        <v/>
      </c>
      <c r="G1021" s="1"/>
      <c r="H1021" s="1"/>
      <c r="I1021" s="20"/>
      <c r="J1021" s="1"/>
      <c r="K1021" s="16"/>
      <c r="L1021" s="16"/>
      <c r="M1021" s="17">
        <f>Table36[[#This Row],[Debet]]</f>
        <v>0</v>
      </c>
      <c r="T1021"/>
    </row>
    <row r="1022" spans="1:20" x14ac:dyDescent="0.25">
      <c r="A1022" s="11"/>
      <c r="B1022" s="1"/>
      <c r="C1022" s="13"/>
      <c r="D1022" s="23"/>
      <c r="E1022" s="23"/>
      <c r="F1022" s="14" t="str">
        <f>LEFT(Table36[[#This Row],[Account Description ]],5)</f>
        <v/>
      </c>
      <c r="G1022" s="1"/>
      <c r="H1022" s="1"/>
      <c r="I1022" s="20"/>
      <c r="J1022" s="1"/>
      <c r="K1022" s="16"/>
      <c r="L1022" s="16"/>
      <c r="M1022" s="17">
        <f>Table36[[#This Row],[Debet]]</f>
        <v>0</v>
      </c>
      <c r="T1022"/>
    </row>
    <row r="1023" spans="1:20" x14ac:dyDescent="0.25">
      <c r="A1023" s="11"/>
      <c r="B1023" s="1"/>
      <c r="C1023" s="13"/>
      <c r="D1023" s="23"/>
      <c r="E1023" s="23"/>
      <c r="F1023" s="14" t="str">
        <f>LEFT(Table36[[#This Row],[Account Description ]],5)</f>
        <v/>
      </c>
      <c r="G1023" s="1"/>
      <c r="H1023" s="1"/>
      <c r="I1023" s="20"/>
      <c r="J1023" s="1"/>
      <c r="K1023" s="16"/>
      <c r="L1023" s="16"/>
      <c r="M1023" s="17">
        <f>Table36[[#This Row],[Debet]]</f>
        <v>0</v>
      </c>
      <c r="T1023"/>
    </row>
    <row r="1024" spans="1:20" x14ac:dyDescent="0.25">
      <c r="A1024" s="11"/>
      <c r="B1024" s="1"/>
      <c r="C1024" s="13"/>
      <c r="D1024" s="23"/>
      <c r="E1024" s="23"/>
      <c r="F1024" s="14" t="str">
        <f>LEFT(Table36[[#This Row],[Account Description ]],5)</f>
        <v/>
      </c>
      <c r="G1024" s="1"/>
      <c r="H1024" s="1"/>
      <c r="I1024" s="20"/>
      <c r="J1024" s="1"/>
      <c r="K1024" s="16"/>
      <c r="L1024" s="16"/>
      <c r="M1024" s="17">
        <f>Table36[[#This Row],[Debet]]</f>
        <v>0</v>
      </c>
      <c r="T1024"/>
    </row>
    <row r="1025" spans="1:20" x14ac:dyDescent="0.25">
      <c r="A1025" s="11"/>
      <c r="B1025" s="1"/>
      <c r="C1025" s="13"/>
      <c r="D1025" s="23"/>
      <c r="E1025" s="23"/>
      <c r="F1025" s="14" t="str">
        <f>LEFT(Table36[[#This Row],[Account Description ]],5)</f>
        <v/>
      </c>
      <c r="G1025" s="1"/>
      <c r="H1025" s="1"/>
      <c r="I1025" s="20"/>
      <c r="J1025" s="1"/>
      <c r="K1025" s="16"/>
      <c r="L1025" s="16"/>
      <c r="M1025" s="17">
        <f>Table36[[#This Row],[Debet]]</f>
        <v>0</v>
      </c>
      <c r="T1025"/>
    </row>
    <row r="1026" spans="1:20" x14ac:dyDescent="0.25">
      <c r="A1026" s="11"/>
      <c r="B1026" s="1"/>
      <c r="C1026" s="13"/>
      <c r="D1026" s="23"/>
      <c r="E1026" s="23"/>
      <c r="F1026" s="14" t="str">
        <f>LEFT(Table36[[#This Row],[Account Description ]],5)</f>
        <v/>
      </c>
      <c r="G1026" s="1"/>
      <c r="H1026" s="1"/>
      <c r="I1026" s="20"/>
      <c r="J1026" s="1"/>
      <c r="K1026" s="16"/>
      <c r="L1026" s="16"/>
      <c r="M1026" s="17">
        <f>Table36[[#This Row],[Debet]]</f>
        <v>0</v>
      </c>
      <c r="T1026"/>
    </row>
    <row r="1027" spans="1:20" x14ac:dyDescent="0.25">
      <c r="A1027" s="11"/>
      <c r="B1027" s="1"/>
      <c r="C1027" s="13"/>
      <c r="D1027" s="23"/>
      <c r="E1027" s="23"/>
      <c r="F1027" s="14" t="str">
        <f>LEFT(Table36[[#This Row],[Account Description ]],5)</f>
        <v/>
      </c>
      <c r="G1027" s="1"/>
      <c r="H1027" s="1"/>
      <c r="I1027" s="20"/>
      <c r="J1027" s="1"/>
      <c r="K1027" s="16"/>
      <c r="L1027" s="16"/>
      <c r="M1027" s="17">
        <f>Table36[[#This Row],[Debet]]</f>
        <v>0</v>
      </c>
      <c r="T1027"/>
    </row>
    <row r="1028" spans="1:20" x14ac:dyDescent="0.25">
      <c r="A1028" s="11"/>
      <c r="B1028" s="1"/>
      <c r="C1028" s="13"/>
      <c r="D1028" s="23"/>
      <c r="E1028" s="23"/>
      <c r="F1028" s="14" t="str">
        <f>LEFT(Table36[[#This Row],[Account Description ]],5)</f>
        <v/>
      </c>
      <c r="G1028" s="1"/>
      <c r="H1028" s="1"/>
      <c r="I1028" s="20"/>
      <c r="J1028" s="1"/>
      <c r="K1028" s="16"/>
      <c r="L1028" s="16"/>
      <c r="M1028" s="17">
        <f>Table36[[#This Row],[Debet]]</f>
        <v>0</v>
      </c>
      <c r="T1028"/>
    </row>
    <row r="1029" spans="1:20" x14ac:dyDescent="0.25">
      <c r="A1029" s="11"/>
      <c r="B1029" s="1"/>
      <c r="C1029" s="13"/>
      <c r="D1029" s="23"/>
      <c r="E1029" s="23"/>
      <c r="F1029" s="14" t="str">
        <f>LEFT(Table36[[#This Row],[Account Description ]],5)</f>
        <v/>
      </c>
      <c r="G1029" s="1"/>
      <c r="H1029" s="1"/>
      <c r="I1029" s="20"/>
      <c r="J1029" s="1"/>
      <c r="K1029" s="16"/>
      <c r="L1029" s="16"/>
      <c r="M1029" s="17">
        <f>Table36[[#This Row],[Debet]]</f>
        <v>0</v>
      </c>
      <c r="T1029"/>
    </row>
    <row r="1030" spans="1:20" x14ac:dyDescent="0.25">
      <c r="A1030" s="11"/>
      <c r="B1030" s="1"/>
      <c r="C1030" s="13"/>
      <c r="D1030" s="23"/>
      <c r="E1030" s="23"/>
      <c r="F1030" s="14" t="str">
        <f>LEFT(Table36[[#This Row],[Account Description ]],5)</f>
        <v/>
      </c>
      <c r="G1030" s="1"/>
      <c r="H1030" s="1"/>
      <c r="I1030" s="20"/>
      <c r="J1030" s="1"/>
      <c r="K1030" s="16"/>
      <c r="L1030" s="16"/>
      <c r="M1030" s="17">
        <f>Table36[[#This Row],[Debet]]</f>
        <v>0</v>
      </c>
      <c r="T1030"/>
    </row>
    <row r="1031" spans="1:20" x14ac:dyDescent="0.25">
      <c r="A1031" s="11"/>
      <c r="B1031" s="1"/>
      <c r="C1031" s="13"/>
      <c r="D1031" s="23"/>
      <c r="E1031" s="23"/>
      <c r="F1031" s="14" t="str">
        <f>LEFT(Table36[[#This Row],[Account Description ]],5)</f>
        <v/>
      </c>
      <c r="G1031" s="1"/>
      <c r="H1031" s="1"/>
      <c r="I1031" s="20"/>
      <c r="J1031" s="1"/>
      <c r="K1031" s="16"/>
      <c r="L1031" s="16"/>
      <c r="M1031" s="17">
        <f>Table36[[#This Row],[Debet]]</f>
        <v>0</v>
      </c>
      <c r="T1031"/>
    </row>
    <row r="1032" spans="1:20" x14ac:dyDescent="0.25">
      <c r="A1032" s="11"/>
      <c r="B1032" s="1"/>
      <c r="C1032" s="13"/>
      <c r="D1032" s="23"/>
      <c r="E1032" s="23"/>
      <c r="F1032" s="14" t="str">
        <f>LEFT(Table36[[#This Row],[Account Description ]],5)</f>
        <v/>
      </c>
      <c r="G1032" s="1"/>
      <c r="H1032" s="1"/>
      <c r="I1032" s="20"/>
      <c r="J1032" s="1"/>
      <c r="K1032" s="16"/>
      <c r="L1032" s="16"/>
      <c r="M1032" s="17">
        <f>Table36[[#This Row],[Debet]]</f>
        <v>0</v>
      </c>
      <c r="T1032"/>
    </row>
    <row r="1033" spans="1:20" x14ac:dyDescent="0.25">
      <c r="A1033" s="11"/>
      <c r="B1033" s="1"/>
      <c r="C1033" s="13"/>
      <c r="D1033" s="23"/>
      <c r="E1033" s="23"/>
      <c r="F1033" s="14" t="str">
        <f>LEFT(Table36[[#This Row],[Account Description ]],5)</f>
        <v/>
      </c>
      <c r="G1033" s="1"/>
      <c r="H1033" s="1"/>
      <c r="I1033" s="20"/>
      <c r="J1033" s="1"/>
      <c r="K1033" s="16"/>
      <c r="L1033" s="16"/>
      <c r="M1033" s="17">
        <f>Table36[[#This Row],[Debet]]</f>
        <v>0</v>
      </c>
      <c r="T1033"/>
    </row>
    <row r="1034" spans="1:20" x14ac:dyDescent="0.25">
      <c r="A1034" s="11"/>
      <c r="B1034" s="1"/>
      <c r="C1034" s="13"/>
      <c r="D1034" s="23"/>
      <c r="E1034" s="23"/>
      <c r="F1034" s="14" t="str">
        <f>LEFT(Table36[[#This Row],[Account Description ]],5)</f>
        <v/>
      </c>
      <c r="G1034" s="1"/>
      <c r="H1034" s="1"/>
      <c r="I1034" s="20"/>
      <c r="J1034" s="1"/>
      <c r="K1034" s="16"/>
      <c r="L1034" s="16"/>
      <c r="M1034" s="17">
        <f>Table36[[#This Row],[Debet]]</f>
        <v>0</v>
      </c>
      <c r="T1034"/>
    </row>
    <row r="1035" spans="1:20" x14ac:dyDescent="0.25">
      <c r="A1035" s="11"/>
      <c r="B1035" s="1"/>
      <c r="C1035" s="13"/>
      <c r="D1035" s="23"/>
      <c r="E1035" s="23"/>
      <c r="F1035" s="14" t="str">
        <f>LEFT(Table36[[#This Row],[Account Description ]],5)</f>
        <v/>
      </c>
      <c r="G1035" s="1"/>
      <c r="H1035" s="1"/>
      <c r="I1035" s="20"/>
      <c r="J1035" s="1"/>
      <c r="K1035" s="16"/>
      <c r="L1035" s="16"/>
      <c r="M1035" s="17">
        <f>Table36[[#This Row],[Debet]]</f>
        <v>0</v>
      </c>
      <c r="T1035"/>
    </row>
    <row r="1036" spans="1:20" x14ac:dyDescent="0.25">
      <c r="A1036" s="11"/>
      <c r="B1036" s="1"/>
      <c r="C1036" s="13"/>
      <c r="D1036" s="23"/>
      <c r="E1036" s="23"/>
      <c r="F1036" s="14" t="str">
        <f>LEFT(Table36[[#This Row],[Account Description ]],5)</f>
        <v/>
      </c>
      <c r="G1036" s="1"/>
      <c r="H1036" s="1"/>
      <c r="I1036" s="20"/>
      <c r="J1036" s="1"/>
      <c r="K1036" s="16"/>
      <c r="L1036" s="16"/>
      <c r="M1036" s="17">
        <f>Table36[[#This Row],[Debet]]</f>
        <v>0</v>
      </c>
      <c r="T1036"/>
    </row>
    <row r="1037" spans="1:20" x14ac:dyDescent="0.25">
      <c r="A1037" s="11"/>
      <c r="B1037" s="1"/>
      <c r="C1037" s="13"/>
      <c r="D1037" s="23"/>
      <c r="E1037" s="23"/>
      <c r="F1037" s="14" t="str">
        <f>LEFT(Table36[[#This Row],[Account Description ]],5)</f>
        <v/>
      </c>
      <c r="G1037" s="1"/>
      <c r="H1037" s="1"/>
      <c r="I1037" s="20"/>
      <c r="J1037" s="1"/>
      <c r="K1037" s="16"/>
      <c r="L1037" s="16"/>
      <c r="M1037" s="17">
        <f>Table36[[#This Row],[Debet]]</f>
        <v>0</v>
      </c>
      <c r="T1037"/>
    </row>
    <row r="1038" spans="1:20" x14ac:dyDescent="0.25">
      <c r="A1038" s="11"/>
      <c r="B1038" s="1"/>
      <c r="C1038" s="13"/>
      <c r="D1038" s="23"/>
      <c r="E1038" s="23"/>
      <c r="F1038" s="14" t="str">
        <f>LEFT(Table36[[#This Row],[Account Description ]],5)</f>
        <v/>
      </c>
      <c r="G1038" s="1"/>
      <c r="H1038" s="1"/>
      <c r="I1038" s="20"/>
      <c r="J1038" s="1"/>
      <c r="K1038" s="16"/>
      <c r="L1038" s="16"/>
      <c r="M1038" s="17">
        <f>Table36[[#This Row],[Debet]]</f>
        <v>0</v>
      </c>
      <c r="T1038"/>
    </row>
    <row r="1039" spans="1:20" x14ac:dyDescent="0.25">
      <c r="A1039" s="11"/>
      <c r="B1039" s="1"/>
      <c r="C1039" s="13"/>
      <c r="D1039" s="23"/>
      <c r="E1039" s="23"/>
      <c r="F1039" s="14" t="str">
        <f>LEFT(Table36[[#This Row],[Account Description ]],5)</f>
        <v/>
      </c>
      <c r="G1039" s="1"/>
      <c r="H1039" s="1"/>
      <c r="I1039" s="20"/>
      <c r="J1039" s="1"/>
      <c r="K1039" s="16"/>
      <c r="L1039" s="16"/>
      <c r="M1039" s="17">
        <f>Table36[[#This Row],[Debet]]</f>
        <v>0</v>
      </c>
      <c r="T1039"/>
    </row>
    <row r="1040" spans="1:20" x14ac:dyDescent="0.25">
      <c r="A1040" s="11"/>
      <c r="B1040" s="1"/>
      <c r="C1040" s="13"/>
      <c r="D1040" s="23"/>
      <c r="E1040" s="23"/>
      <c r="F1040" s="14" t="str">
        <f>LEFT(Table36[[#This Row],[Account Description ]],5)</f>
        <v/>
      </c>
      <c r="G1040" s="1"/>
      <c r="H1040" s="1"/>
      <c r="I1040" s="20"/>
      <c r="J1040" s="1"/>
      <c r="K1040" s="16"/>
      <c r="L1040" s="16"/>
      <c r="M1040" s="17">
        <f>Table36[[#This Row],[Debet]]</f>
        <v>0</v>
      </c>
      <c r="T1040"/>
    </row>
    <row r="1041" spans="1:20" x14ac:dyDescent="0.25">
      <c r="A1041" s="11"/>
      <c r="B1041" s="1"/>
      <c r="C1041" s="13"/>
      <c r="D1041" s="23"/>
      <c r="E1041" s="23"/>
      <c r="F1041" s="14" t="str">
        <f>LEFT(Table36[[#This Row],[Account Description ]],5)</f>
        <v/>
      </c>
      <c r="G1041" s="1"/>
      <c r="H1041" s="1"/>
      <c r="I1041" s="20"/>
      <c r="J1041" s="1"/>
      <c r="K1041" s="16"/>
      <c r="L1041" s="16"/>
      <c r="M1041" s="17">
        <f>Table36[[#This Row],[Debet]]</f>
        <v>0</v>
      </c>
      <c r="T1041"/>
    </row>
    <row r="1042" spans="1:20" x14ac:dyDescent="0.25">
      <c r="A1042" s="11"/>
      <c r="B1042" s="1"/>
      <c r="C1042" s="13"/>
      <c r="D1042" s="23"/>
      <c r="E1042" s="23"/>
      <c r="F1042" s="14" t="str">
        <f>LEFT(Table36[[#This Row],[Account Description ]],5)</f>
        <v/>
      </c>
      <c r="G1042" s="1"/>
      <c r="H1042" s="1"/>
      <c r="I1042" s="20"/>
      <c r="J1042" s="1"/>
      <c r="K1042" s="16"/>
      <c r="L1042" s="16"/>
      <c r="M1042" s="17">
        <f>Table36[[#This Row],[Debet]]</f>
        <v>0</v>
      </c>
      <c r="T1042"/>
    </row>
    <row r="1043" spans="1:20" x14ac:dyDescent="0.25">
      <c r="A1043" s="11"/>
      <c r="B1043" s="1"/>
      <c r="C1043" s="13"/>
      <c r="D1043" s="23"/>
      <c r="E1043" s="23"/>
      <c r="F1043" s="14" t="str">
        <f>LEFT(Table36[[#This Row],[Account Description ]],5)</f>
        <v/>
      </c>
      <c r="G1043" s="1"/>
      <c r="H1043" s="1"/>
      <c r="I1043" s="20"/>
      <c r="J1043" s="1"/>
      <c r="K1043" s="16"/>
      <c r="L1043" s="16"/>
      <c r="M1043" s="17">
        <f>Table36[[#This Row],[Debet]]</f>
        <v>0</v>
      </c>
      <c r="T1043"/>
    </row>
    <row r="1044" spans="1:20" x14ac:dyDescent="0.25">
      <c r="A1044" s="11"/>
      <c r="B1044" s="1"/>
      <c r="C1044" s="13"/>
      <c r="D1044" s="23"/>
      <c r="E1044" s="23"/>
      <c r="F1044" s="14" t="str">
        <f>LEFT(Table36[[#This Row],[Account Description ]],5)</f>
        <v/>
      </c>
      <c r="G1044" s="1"/>
      <c r="H1044" s="1"/>
      <c r="I1044" s="20"/>
      <c r="J1044" s="1"/>
      <c r="K1044" s="16"/>
      <c r="L1044" s="16"/>
      <c r="M1044" s="17">
        <f>Table36[[#This Row],[Debet]]</f>
        <v>0</v>
      </c>
      <c r="T1044"/>
    </row>
    <row r="1045" spans="1:20" x14ac:dyDescent="0.25">
      <c r="A1045" s="11"/>
      <c r="B1045" s="1"/>
      <c r="C1045" s="13"/>
      <c r="D1045" s="23"/>
      <c r="E1045" s="23"/>
      <c r="F1045" s="14" t="str">
        <f>LEFT(Table36[[#This Row],[Account Description ]],5)</f>
        <v/>
      </c>
      <c r="G1045" s="1"/>
      <c r="H1045" s="1"/>
      <c r="I1045" s="20"/>
      <c r="J1045" s="1"/>
      <c r="K1045" s="16"/>
      <c r="L1045" s="16"/>
      <c r="M1045" s="17">
        <f>Table36[[#This Row],[Debet]]</f>
        <v>0</v>
      </c>
      <c r="T1045"/>
    </row>
    <row r="1046" spans="1:20" x14ac:dyDescent="0.25">
      <c r="A1046" s="11"/>
      <c r="B1046" s="1"/>
      <c r="C1046" s="13"/>
      <c r="D1046" s="23"/>
      <c r="E1046" s="23"/>
      <c r="F1046" s="14" t="str">
        <f>LEFT(Table36[[#This Row],[Account Description ]],5)</f>
        <v/>
      </c>
      <c r="G1046" s="1"/>
      <c r="H1046" s="1"/>
      <c r="I1046" s="20"/>
      <c r="J1046" s="1"/>
      <c r="K1046" s="16"/>
      <c r="L1046" s="16"/>
      <c r="M1046" s="17">
        <f>Table36[[#This Row],[Debet]]</f>
        <v>0</v>
      </c>
      <c r="T1046"/>
    </row>
    <row r="1047" spans="1:20" x14ac:dyDescent="0.25">
      <c r="A1047" s="11"/>
      <c r="B1047" s="1"/>
      <c r="C1047" s="13"/>
      <c r="D1047" s="23"/>
      <c r="E1047" s="23"/>
      <c r="F1047" s="14" t="str">
        <f>LEFT(Table36[[#This Row],[Account Description ]],5)</f>
        <v/>
      </c>
      <c r="G1047" s="1"/>
      <c r="H1047" s="1"/>
      <c r="I1047" s="20"/>
      <c r="J1047" s="1"/>
      <c r="K1047" s="16"/>
      <c r="L1047" s="16"/>
      <c r="M1047" s="17">
        <f>Table36[[#This Row],[Debet]]</f>
        <v>0</v>
      </c>
      <c r="T1047"/>
    </row>
    <row r="1048" spans="1:20" x14ac:dyDescent="0.25">
      <c r="A1048" s="11"/>
      <c r="B1048" s="1"/>
      <c r="C1048" s="13"/>
      <c r="D1048" s="23"/>
      <c r="E1048" s="23"/>
      <c r="F1048" s="14" t="str">
        <f>LEFT(Table36[[#This Row],[Account Description ]],5)</f>
        <v/>
      </c>
      <c r="G1048" s="1"/>
      <c r="H1048" s="1"/>
      <c r="I1048" s="20"/>
      <c r="J1048" s="1"/>
      <c r="K1048" s="16"/>
      <c r="L1048" s="16"/>
      <c r="M1048" s="17">
        <f>Table36[[#This Row],[Debet]]</f>
        <v>0</v>
      </c>
      <c r="T1048"/>
    </row>
    <row r="1049" spans="1:20" x14ac:dyDescent="0.25">
      <c r="A1049" s="11"/>
      <c r="B1049" s="1"/>
      <c r="C1049" s="13"/>
      <c r="D1049" s="23"/>
      <c r="E1049" s="23"/>
      <c r="F1049" s="14" t="str">
        <f>LEFT(Table36[[#This Row],[Account Description ]],5)</f>
        <v/>
      </c>
      <c r="G1049" s="1"/>
      <c r="H1049" s="1"/>
      <c r="I1049" s="20"/>
      <c r="J1049" s="1"/>
      <c r="K1049" s="16"/>
      <c r="L1049" s="16"/>
      <c r="M1049" s="17">
        <f>Table36[[#This Row],[Debet]]</f>
        <v>0</v>
      </c>
      <c r="T1049"/>
    </row>
    <row r="1050" spans="1:20" x14ac:dyDescent="0.25">
      <c r="A1050" s="11"/>
      <c r="B1050" s="1"/>
      <c r="C1050" s="13"/>
      <c r="D1050" s="23"/>
      <c r="E1050" s="23"/>
      <c r="F1050" s="14" t="str">
        <f>LEFT(Table36[[#This Row],[Account Description ]],5)</f>
        <v/>
      </c>
      <c r="G1050" s="1"/>
      <c r="H1050" s="1"/>
      <c r="I1050" s="20"/>
      <c r="J1050" s="1"/>
      <c r="K1050" s="16"/>
      <c r="L1050" s="16"/>
      <c r="M1050" s="17">
        <f>Table36[[#This Row],[Debet]]</f>
        <v>0</v>
      </c>
      <c r="T1050"/>
    </row>
    <row r="1051" spans="1:20" x14ac:dyDescent="0.25">
      <c r="A1051" s="11"/>
      <c r="B1051" s="1"/>
      <c r="C1051" s="13"/>
      <c r="D1051" s="23"/>
      <c r="E1051" s="23"/>
      <c r="F1051" s="14" t="str">
        <f>LEFT(Table36[[#This Row],[Account Description ]],5)</f>
        <v/>
      </c>
      <c r="G1051" s="1"/>
      <c r="H1051" s="1"/>
      <c r="I1051" s="20"/>
      <c r="J1051" s="1"/>
      <c r="K1051" s="16"/>
      <c r="L1051" s="16"/>
      <c r="M1051" s="17">
        <f>Table36[[#This Row],[Debet]]</f>
        <v>0</v>
      </c>
      <c r="T1051"/>
    </row>
    <row r="1052" spans="1:20" x14ac:dyDescent="0.25">
      <c r="A1052" s="11"/>
      <c r="B1052" s="1"/>
      <c r="C1052" s="13"/>
      <c r="D1052" s="23"/>
      <c r="E1052" s="23"/>
      <c r="F1052" s="14" t="str">
        <f>LEFT(Table36[[#This Row],[Account Description ]],5)</f>
        <v/>
      </c>
      <c r="G1052" s="1"/>
      <c r="H1052" s="1"/>
      <c r="I1052" s="20"/>
      <c r="J1052" s="1"/>
      <c r="K1052" s="16"/>
      <c r="L1052" s="16"/>
      <c r="M1052" s="17">
        <f>Table36[[#This Row],[Debet]]</f>
        <v>0</v>
      </c>
      <c r="T1052"/>
    </row>
    <row r="1053" spans="1:20" x14ac:dyDescent="0.25">
      <c r="A1053" s="11"/>
      <c r="B1053" s="1"/>
      <c r="C1053" s="13"/>
      <c r="D1053" s="23"/>
      <c r="E1053" s="23"/>
      <c r="F1053" s="14" t="str">
        <f>LEFT(Table36[[#This Row],[Account Description ]],5)</f>
        <v/>
      </c>
      <c r="G1053" s="1"/>
      <c r="H1053" s="1"/>
      <c r="I1053" s="20"/>
      <c r="J1053" s="1"/>
      <c r="K1053" s="16"/>
      <c r="L1053" s="16"/>
      <c r="M1053" s="17">
        <f>Table36[[#This Row],[Debet]]</f>
        <v>0</v>
      </c>
      <c r="T1053"/>
    </row>
    <row r="1054" spans="1:20" x14ac:dyDescent="0.25">
      <c r="A1054" s="11"/>
      <c r="B1054" s="1"/>
      <c r="C1054" s="13"/>
      <c r="D1054" s="23"/>
      <c r="E1054" s="23"/>
      <c r="F1054" s="14" t="str">
        <f>LEFT(Table36[[#This Row],[Account Description ]],5)</f>
        <v/>
      </c>
      <c r="G1054" s="1"/>
      <c r="H1054" s="1"/>
      <c r="I1054" s="20"/>
      <c r="J1054" s="1"/>
      <c r="K1054" s="16"/>
      <c r="L1054" s="16"/>
      <c r="M1054" s="17">
        <f>Table36[[#This Row],[Debet]]</f>
        <v>0</v>
      </c>
      <c r="T1054"/>
    </row>
    <row r="1055" spans="1:20" x14ac:dyDescent="0.25">
      <c r="A1055" s="11"/>
      <c r="B1055" s="1"/>
      <c r="C1055" s="13"/>
      <c r="D1055" s="23"/>
      <c r="E1055" s="23"/>
      <c r="F1055" s="14" t="str">
        <f>LEFT(Table36[[#This Row],[Account Description ]],5)</f>
        <v/>
      </c>
      <c r="G1055" s="1"/>
      <c r="H1055" s="1"/>
      <c r="I1055" s="20"/>
      <c r="J1055" s="1"/>
      <c r="K1055" s="16"/>
      <c r="L1055" s="16"/>
      <c r="M1055" s="17">
        <f>Table36[[#This Row],[Debet]]</f>
        <v>0</v>
      </c>
      <c r="T1055"/>
    </row>
    <row r="1056" spans="1:20" x14ac:dyDescent="0.25">
      <c r="A1056" s="11"/>
      <c r="B1056" s="1"/>
      <c r="C1056" s="13"/>
      <c r="D1056" s="23"/>
      <c r="E1056" s="23"/>
      <c r="F1056" s="14" t="str">
        <f>LEFT(Table36[[#This Row],[Account Description ]],5)</f>
        <v/>
      </c>
      <c r="G1056" s="1"/>
      <c r="H1056" s="1"/>
      <c r="I1056" s="20"/>
      <c r="J1056" s="1"/>
      <c r="K1056" s="16"/>
      <c r="L1056" s="16"/>
      <c r="M1056" s="17">
        <f>Table36[[#This Row],[Debet]]</f>
        <v>0</v>
      </c>
      <c r="T1056"/>
    </row>
    <row r="1057" spans="1:20" x14ac:dyDescent="0.25">
      <c r="A1057" s="11"/>
      <c r="B1057" s="1"/>
      <c r="C1057" s="13"/>
      <c r="D1057" s="23"/>
      <c r="E1057" s="23"/>
      <c r="F1057" s="14" t="str">
        <f>LEFT(Table36[[#This Row],[Account Description ]],5)</f>
        <v/>
      </c>
      <c r="G1057" s="1"/>
      <c r="H1057" s="1"/>
      <c r="I1057" s="20"/>
      <c r="J1057" s="1"/>
      <c r="K1057" s="16"/>
      <c r="L1057" s="16"/>
      <c r="M1057" s="17">
        <f>Table36[[#This Row],[Debet]]</f>
        <v>0</v>
      </c>
      <c r="T1057"/>
    </row>
    <row r="1058" spans="1:20" x14ac:dyDescent="0.25">
      <c r="A1058" s="11"/>
      <c r="B1058" s="1"/>
      <c r="C1058" s="13"/>
      <c r="D1058" s="23"/>
      <c r="E1058" s="23"/>
      <c r="F1058" s="14" t="str">
        <f>LEFT(Table36[[#This Row],[Account Description ]],5)</f>
        <v/>
      </c>
      <c r="G1058" s="1"/>
      <c r="H1058" s="1"/>
      <c r="I1058" s="20"/>
      <c r="J1058" s="1"/>
      <c r="K1058" s="16"/>
      <c r="L1058" s="16"/>
      <c r="M1058" s="17">
        <f>Table36[[#This Row],[Debet]]</f>
        <v>0</v>
      </c>
      <c r="T1058"/>
    </row>
    <row r="1059" spans="1:20" x14ac:dyDescent="0.25">
      <c r="A1059" s="11"/>
      <c r="B1059" s="1"/>
      <c r="C1059" s="13"/>
      <c r="D1059" s="23"/>
      <c r="E1059" s="23"/>
      <c r="F1059" s="14" t="str">
        <f>LEFT(Table36[[#This Row],[Account Description ]],5)</f>
        <v/>
      </c>
      <c r="G1059" s="1"/>
      <c r="H1059" s="1"/>
      <c r="I1059" s="20"/>
      <c r="J1059" s="1"/>
      <c r="K1059" s="16"/>
      <c r="L1059" s="16"/>
      <c r="M1059" s="17">
        <f>Table36[[#This Row],[Debet]]</f>
        <v>0</v>
      </c>
      <c r="T1059"/>
    </row>
    <row r="1060" spans="1:20" x14ac:dyDescent="0.25">
      <c r="A1060" s="11"/>
      <c r="B1060" s="1"/>
      <c r="C1060" s="13"/>
      <c r="D1060" s="23"/>
      <c r="E1060" s="23"/>
      <c r="F1060" s="14" t="str">
        <f>LEFT(Table36[[#This Row],[Account Description ]],5)</f>
        <v/>
      </c>
      <c r="G1060" s="1"/>
      <c r="H1060" s="1"/>
      <c r="I1060" s="20"/>
      <c r="J1060" s="1"/>
      <c r="K1060" s="16"/>
      <c r="L1060" s="16"/>
      <c r="M1060" s="17">
        <f>Table36[[#This Row],[Debet]]</f>
        <v>0</v>
      </c>
      <c r="T1060"/>
    </row>
    <row r="1061" spans="1:20" x14ac:dyDescent="0.25">
      <c r="A1061" s="11"/>
      <c r="B1061" s="1"/>
      <c r="C1061" s="13"/>
      <c r="D1061" s="23"/>
      <c r="E1061" s="23"/>
      <c r="F1061" s="14" t="str">
        <f>LEFT(Table36[[#This Row],[Account Description ]],5)</f>
        <v/>
      </c>
      <c r="G1061" s="1"/>
      <c r="H1061" s="1"/>
      <c r="I1061" s="20"/>
      <c r="J1061" s="1"/>
      <c r="K1061" s="16"/>
      <c r="L1061" s="16"/>
      <c r="M1061" s="17">
        <f>Table36[[#This Row],[Debet]]</f>
        <v>0</v>
      </c>
      <c r="T1061"/>
    </row>
    <row r="1062" spans="1:20" x14ac:dyDescent="0.25">
      <c r="A1062" s="11"/>
      <c r="B1062" s="1"/>
      <c r="C1062" s="13"/>
      <c r="D1062" s="23"/>
      <c r="E1062" s="23"/>
      <c r="F1062" s="14" t="str">
        <f>LEFT(Table36[[#This Row],[Account Description ]],5)</f>
        <v/>
      </c>
      <c r="G1062" s="1"/>
      <c r="H1062" s="1"/>
      <c r="I1062" s="20"/>
      <c r="J1062" s="1"/>
      <c r="K1062" s="16"/>
      <c r="L1062" s="16"/>
      <c r="M1062" s="17">
        <f>Table36[[#This Row],[Debet]]</f>
        <v>0</v>
      </c>
      <c r="T1062"/>
    </row>
    <row r="1063" spans="1:20" x14ac:dyDescent="0.25">
      <c r="A1063" s="11"/>
      <c r="B1063" s="1"/>
      <c r="C1063" s="13"/>
      <c r="D1063" s="23"/>
      <c r="E1063" s="23"/>
      <c r="F1063" s="14" t="str">
        <f>LEFT(Table36[[#This Row],[Account Description ]],5)</f>
        <v/>
      </c>
      <c r="G1063" s="1"/>
      <c r="H1063" s="1"/>
      <c r="I1063" s="20"/>
      <c r="J1063" s="1"/>
      <c r="K1063" s="16"/>
      <c r="L1063" s="16"/>
      <c r="M1063" s="17">
        <f>Table36[[#This Row],[Debet]]</f>
        <v>0</v>
      </c>
      <c r="T1063"/>
    </row>
    <row r="1064" spans="1:20" x14ac:dyDescent="0.25">
      <c r="A1064" s="11"/>
      <c r="B1064" s="1"/>
      <c r="C1064" s="13"/>
      <c r="D1064" s="23"/>
      <c r="E1064" s="23"/>
      <c r="F1064" s="14" t="str">
        <f>LEFT(Table36[[#This Row],[Account Description ]],5)</f>
        <v/>
      </c>
      <c r="G1064" s="1"/>
      <c r="H1064" s="1"/>
      <c r="I1064" s="20"/>
      <c r="J1064" s="1"/>
      <c r="K1064" s="16"/>
      <c r="L1064" s="16"/>
      <c r="M1064" s="17">
        <f>Table36[[#This Row],[Debet]]</f>
        <v>0</v>
      </c>
      <c r="T1064"/>
    </row>
    <row r="1065" spans="1:20" x14ac:dyDescent="0.25">
      <c r="A1065" s="11"/>
      <c r="B1065" s="1"/>
      <c r="C1065" s="13"/>
      <c r="D1065" s="23"/>
      <c r="E1065" s="23"/>
      <c r="F1065" s="14" t="str">
        <f>LEFT(Table36[[#This Row],[Account Description ]],5)</f>
        <v/>
      </c>
      <c r="G1065" s="1"/>
      <c r="H1065" s="1"/>
      <c r="I1065" s="20"/>
      <c r="J1065" s="1"/>
      <c r="K1065" s="16"/>
      <c r="L1065" s="16"/>
      <c r="M1065" s="17">
        <f>Table36[[#This Row],[Debet]]</f>
        <v>0</v>
      </c>
      <c r="T1065"/>
    </row>
    <row r="1066" spans="1:20" x14ac:dyDescent="0.25">
      <c r="A1066" s="11"/>
      <c r="B1066" s="1"/>
      <c r="C1066" s="13"/>
      <c r="D1066" s="23"/>
      <c r="E1066" s="23"/>
      <c r="F1066" s="14" t="str">
        <f>LEFT(Table36[[#This Row],[Account Description ]],5)</f>
        <v/>
      </c>
      <c r="G1066" s="1"/>
      <c r="H1066" s="1"/>
      <c r="I1066" s="20"/>
      <c r="J1066" s="1"/>
      <c r="K1066" s="16"/>
      <c r="L1066" s="16"/>
      <c r="M1066" s="17">
        <f>Table36[[#This Row],[Debet]]</f>
        <v>0</v>
      </c>
      <c r="T1066"/>
    </row>
    <row r="1067" spans="1:20" x14ac:dyDescent="0.25">
      <c r="A1067" s="11"/>
      <c r="B1067" s="1"/>
      <c r="C1067" s="13"/>
      <c r="D1067" s="23"/>
      <c r="E1067" s="23"/>
      <c r="F1067" s="14" t="str">
        <f>LEFT(Table36[[#This Row],[Account Description ]],5)</f>
        <v/>
      </c>
      <c r="G1067" s="1"/>
      <c r="H1067" s="1"/>
      <c r="I1067" s="20"/>
      <c r="J1067" s="1"/>
      <c r="K1067" s="16"/>
      <c r="L1067" s="16"/>
      <c r="M1067" s="17">
        <f>Table36[[#This Row],[Debet]]</f>
        <v>0</v>
      </c>
      <c r="T1067"/>
    </row>
    <row r="1068" spans="1:20" x14ac:dyDescent="0.25">
      <c r="A1068" s="11"/>
      <c r="B1068" s="1"/>
      <c r="C1068" s="13"/>
      <c r="D1068" s="23"/>
      <c r="E1068" s="23"/>
      <c r="F1068" s="14" t="str">
        <f>LEFT(Table36[[#This Row],[Account Description ]],5)</f>
        <v/>
      </c>
      <c r="G1068" s="1"/>
      <c r="H1068" s="1"/>
      <c r="I1068" s="20"/>
      <c r="J1068" s="1"/>
      <c r="K1068" s="16"/>
      <c r="L1068" s="16"/>
      <c r="M1068" s="17">
        <f>Table36[[#This Row],[Debet]]</f>
        <v>0</v>
      </c>
      <c r="T1068"/>
    </row>
    <row r="1069" spans="1:20" x14ac:dyDescent="0.25">
      <c r="A1069" s="11"/>
      <c r="B1069" s="1"/>
      <c r="C1069" s="13"/>
      <c r="D1069" s="23"/>
      <c r="E1069" s="23"/>
      <c r="F1069" s="14" t="str">
        <f>LEFT(Table36[[#This Row],[Account Description ]],5)</f>
        <v/>
      </c>
      <c r="G1069" s="1"/>
      <c r="H1069" s="1"/>
      <c r="I1069" s="20"/>
      <c r="J1069" s="1"/>
      <c r="K1069" s="16"/>
      <c r="L1069" s="16"/>
      <c r="M1069" s="17">
        <f>Table36[[#This Row],[Debet]]</f>
        <v>0</v>
      </c>
      <c r="T1069"/>
    </row>
    <row r="1070" spans="1:20" x14ac:dyDescent="0.25">
      <c r="A1070" s="11"/>
      <c r="B1070" s="1"/>
      <c r="C1070" s="13"/>
      <c r="D1070" s="23"/>
      <c r="E1070" s="23"/>
      <c r="F1070" s="14" t="str">
        <f>LEFT(Table36[[#This Row],[Account Description ]],5)</f>
        <v/>
      </c>
      <c r="G1070" s="1"/>
      <c r="H1070" s="1"/>
      <c r="I1070" s="20"/>
      <c r="J1070" s="1"/>
      <c r="K1070" s="16"/>
      <c r="L1070" s="16"/>
      <c r="M1070" s="17">
        <f>Table36[[#This Row],[Debet]]</f>
        <v>0</v>
      </c>
      <c r="T1070"/>
    </row>
    <row r="1071" spans="1:20" x14ac:dyDescent="0.25">
      <c r="A1071" s="11"/>
      <c r="B1071" s="1"/>
      <c r="C1071" s="13"/>
      <c r="D1071" s="23"/>
      <c r="E1071" s="23"/>
      <c r="F1071" s="14" t="str">
        <f>LEFT(Table36[[#This Row],[Account Description ]],5)</f>
        <v/>
      </c>
      <c r="G1071" s="1"/>
      <c r="H1071" s="1"/>
      <c r="I1071" s="20"/>
      <c r="J1071" s="1"/>
      <c r="K1071" s="16"/>
      <c r="L1071" s="16"/>
      <c r="M1071" s="17">
        <f>Table36[[#This Row],[Debet]]</f>
        <v>0</v>
      </c>
      <c r="T1071"/>
    </row>
    <row r="1072" spans="1:20" x14ac:dyDescent="0.25">
      <c r="A1072" s="11"/>
      <c r="B1072" s="1"/>
      <c r="C1072" s="13"/>
      <c r="D1072" s="23"/>
      <c r="E1072" s="23"/>
      <c r="F1072" s="14" t="str">
        <f>LEFT(Table36[[#This Row],[Account Description ]],5)</f>
        <v/>
      </c>
      <c r="G1072" s="1"/>
      <c r="H1072" s="1"/>
      <c r="I1072" s="20"/>
      <c r="J1072" s="1"/>
      <c r="K1072" s="16"/>
      <c r="L1072" s="16"/>
      <c r="M1072" s="17">
        <f>Table36[[#This Row],[Debet]]</f>
        <v>0</v>
      </c>
      <c r="T1072"/>
    </row>
    <row r="1073" spans="1:20" x14ac:dyDescent="0.25">
      <c r="A1073" s="11"/>
      <c r="B1073" s="1"/>
      <c r="C1073" s="13"/>
      <c r="D1073" s="23"/>
      <c r="E1073" s="23"/>
      <c r="F1073" s="14" t="str">
        <f>LEFT(Table36[[#This Row],[Account Description ]],5)</f>
        <v/>
      </c>
      <c r="G1073" s="1"/>
      <c r="H1073" s="1"/>
      <c r="I1073" s="20"/>
      <c r="J1073" s="1"/>
      <c r="K1073" s="16"/>
      <c r="L1073" s="16"/>
      <c r="M1073" s="17">
        <f>Table36[[#This Row],[Debet]]</f>
        <v>0</v>
      </c>
      <c r="T1073"/>
    </row>
    <row r="1074" spans="1:20" x14ac:dyDescent="0.25">
      <c r="A1074" s="11"/>
      <c r="B1074" s="1"/>
      <c r="C1074" s="13"/>
      <c r="D1074" s="23"/>
      <c r="E1074" s="23"/>
      <c r="F1074" s="14" t="str">
        <f>LEFT(Table36[[#This Row],[Account Description ]],5)</f>
        <v/>
      </c>
      <c r="G1074" s="1"/>
      <c r="H1074" s="1"/>
      <c r="I1074" s="20"/>
      <c r="J1074" s="1"/>
      <c r="K1074" s="16"/>
      <c r="L1074" s="16"/>
      <c r="M1074" s="17">
        <f>Table36[[#This Row],[Debet]]</f>
        <v>0</v>
      </c>
      <c r="T1074"/>
    </row>
    <row r="1075" spans="1:20" x14ac:dyDescent="0.25">
      <c r="A1075" s="11"/>
      <c r="B1075" s="1"/>
      <c r="C1075" s="13"/>
      <c r="D1075" s="23"/>
      <c r="E1075" s="23"/>
      <c r="F1075" s="14" t="str">
        <f>LEFT(Table36[[#This Row],[Account Description ]],5)</f>
        <v/>
      </c>
      <c r="G1075" s="1"/>
      <c r="H1075" s="1"/>
      <c r="I1075" s="20"/>
      <c r="J1075" s="1"/>
      <c r="K1075" s="16"/>
      <c r="L1075" s="16"/>
      <c r="M1075" s="17">
        <f>Table36[[#This Row],[Debet]]</f>
        <v>0</v>
      </c>
      <c r="T1075"/>
    </row>
    <row r="1076" spans="1:20" x14ac:dyDescent="0.25">
      <c r="A1076" s="11"/>
      <c r="B1076" s="1"/>
      <c r="C1076" s="13"/>
      <c r="D1076" s="23"/>
      <c r="E1076" s="23"/>
      <c r="F1076" s="14" t="str">
        <f>LEFT(Table36[[#This Row],[Account Description ]],5)</f>
        <v/>
      </c>
      <c r="G1076" s="1"/>
      <c r="H1076" s="1"/>
      <c r="I1076" s="20"/>
      <c r="J1076" s="1"/>
      <c r="K1076" s="16"/>
      <c r="L1076" s="16"/>
      <c r="M1076" s="17">
        <f>Table36[[#This Row],[Debet]]</f>
        <v>0</v>
      </c>
      <c r="T1076"/>
    </row>
    <row r="1077" spans="1:20" x14ac:dyDescent="0.25">
      <c r="A1077" s="11"/>
      <c r="B1077" s="1"/>
      <c r="C1077" s="13"/>
      <c r="D1077" s="23"/>
      <c r="E1077" s="23"/>
      <c r="F1077" s="14" t="str">
        <f>LEFT(Table36[[#This Row],[Account Description ]],5)</f>
        <v/>
      </c>
      <c r="G1077" s="1"/>
      <c r="H1077" s="1"/>
      <c r="I1077" s="20"/>
      <c r="J1077" s="1"/>
      <c r="K1077" s="16"/>
      <c r="L1077" s="16"/>
      <c r="M1077" s="17">
        <f>Table36[[#This Row],[Debet]]</f>
        <v>0</v>
      </c>
      <c r="T1077"/>
    </row>
    <row r="1078" spans="1:20" x14ac:dyDescent="0.25">
      <c r="A1078" s="11"/>
      <c r="B1078" s="1"/>
      <c r="C1078" s="13"/>
      <c r="D1078" s="23"/>
      <c r="E1078" s="23"/>
      <c r="F1078" s="14" t="str">
        <f>LEFT(Table36[[#This Row],[Account Description ]],5)</f>
        <v/>
      </c>
      <c r="G1078" s="1"/>
      <c r="H1078" s="1"/>
      <c r="I1078" s="20"/>
      <c r="J1078" s="1"/>
      <c r="K1078" s="16"/>
      <c r="L1078" s="16"/>
      <c r="M1078" s="17">
        <f>Table36[[#This Row],[Debet]]</f>
        <v>0</v>
      </c>
      <c r="T1078"/>
    </row>
    <row r="1079" spans="1:20" x14ac:dyDescent="0.25">
      <c r="A1079" s="11"/>
      <c r="B1079" s="1"/>
      <c r="C1079" s="13"/>
      <c r="D1079" s="23"/>
      <c r="E1079" s="23"/>
      <c r="F1079" s="14" t="str">
        <f>LEFT(Table36[[#This Row],[Account Description ]],5)</f>
        <v/>
      </c>
      <c r="G1079" s="1"/>
      <c r="H1079" s="1"/>
      <c r="I1079" s="20"/>
      <c r="J1079" s="1"/>
      <c r="K1079" s="16"/>
      <c r="L1079" s="16"/>
      <c r="M1079" s="17">
        <f>Table36[[#This Row],[Debet]]</f>
        <v>0</v>
      </c>
      <c r="T1079"/>
    </row>
    <row r="1080" spans="1:20" x14ac:dyDescent="0.25">
      <c r="A1080" s="11"/>
      <c r="B1080" s="1"/>
      <c r="C1080" s="13"/>
      <c r="D1080" s="23"/>
      <c r="E1080" s="23"/>
      <c r="F1080" s="14" t="str">
        <f>LEFT(Table36[[#This Row],[Account Description ]],5)</f>
        <v/>
      </c>
      <c r="G1080" s="1"/>
      <c r="H1080" s="1"/>
      <c r="I1080" s="20"/>
      <c r="J1080" s="1"/>
      <c r="K1080" s="16"/>
      <c r="L1080" s="16"/>
      <c r="M1080" s="17">
        <f>Table36[[#This Row],[Debet]]</f>
        <v>0</v>
      </c>
      <c r="T1080"/>
    </row>
    <row r="1081" spans="1:20" x14ac:dyDescent="0.25">
      <c r="A1081" s="11"/>
      <c r="B1081" s="1"/>
      <c r="C1081" s="13"/>
      <c r="D1081" s="23"/>
      <c r="E1081" s="23"/>
      <c r="F1081" s="14" t="str">
        <f>LEFT(Table36[[#This Row],[Account Description ]],5)</f>
        <v/>
      </c>
      <c r="G1081" s="1"/>
      <c r="H1081" s="1"/>
      <c r="I1081" s="20"/>
      <c r="J1081" s="1"/>
      <c r="K1081" s="16"/>
      <c r="L1081" s="16"/>
      <c r="M1081" s="17">
        <f>Table36[[#This Row],[Debet]]</f>
        <v>0</v>
      </c>
      <c r="T1081"/>
    </row>
    <row r="1082" spans="1:20" x14ac:dyDescent="0.25">
      <c r="A1082" s="11"/>
      <c r="B1082" s="1"/>
      <c r="C1082" s="13"/>
      <c r="D1082" s="23"/>
      <c r="E1082" s="23"/>
      <c r="F1082" s="14" t="str">
        <f>LEFT(Table36[[#This Row],[Account Description ]],5)</f>
        <v/>
      </c>
      <c r="G1082" s="1"/>
      <c r="H1082" s="1"/>
      <c r="I1082" s="20"/>
      <c r="J1082" s="1"/>
      <c r="K1082" s="16"/>
      <c r="L1082" s="16"/>
      <c r="M1082" s="17">
        <f>Table36[[#This Row],[Debet]]</f>
        <v>0</v>
      </c>
      <c r="T1082"/>
    </row>
    <row r="1083" spans="1:20" x14ac:dyDescent="0.25">
      <c r="A1083" s="11"/>
      <c r="B1083" s="1"/>
      <c r="C1083" s="13"/>
      <c r="D1083" s="23"/>
      <c r="E1083" s="23"/>
      <c r="F1083" s="14" t="str">
        <f>LEFT(Table36[[#This Row],[Account Description ]],5)</f>
        <v/>
      </c>
      <c r="G1083" s="1"/>
      <c r="H1083" s="1"/>
      <c r="I1083" s="20"/>
      <c r="J1083" s="1"/>
      <c r="K1083" s="16"/>
      <c r="L1083" s="16"/>
      <c r="M1083" s="17">
        <f>Table36[[#This Row],[Debet]]</f>
        <v>0</v>
      </c>
      <c r="T1083"/>
    </row>
    <row r="1084" spans="1:20" x14ac:dyDescent="0.25">
      <c r="A1084" s="11"/>
      <c r="B1084" s="1"/>
      <c r="C1084" s="13"/>
      <c r="D1084" s="23"/>
      <c r="E1084" s="23"/>
      <c r="F1084" s="14" t="str">
        <f>LEFT(Table36[[#This Row],[Account Description ]],5)</f>
        <v/>
      </c>
      <c r="G1084" s="1"/>
      <c r="H1084" s="1"/>
      <c r="I1084" s="20"/>
      <c r="J1084" s="1"/>
      <c r="K1084" s="16"/>
      <c r="L1084" s="16"/>
      <c r="M1084" s="17">
        <f>Table36[[#This Row],[Debet]]</f>
        <v>0</v>
      </c>
      <c r="T1084"/>
    </row>
    <row r="1085" spans="1:20" x14ac:dyDescent="0.25">
      <c r="A1085" s="11"/>
      <c r="B1085" s="1"/>
      <c r="C1085" s="13"/>
      <c r="D1085" s="23"/>
      <c r="E1085" s="23"/>
      <c r="F1085" s="14" t="str">
        <f>LEFT(Table36[[#This Row],[Account Description ]],5)</f>
        <v/>
      </c>
      <c r="G1085" s="1"/>
      <c r="H1085" s="1"/>
      <c r="I1085" s="20"/>
      <c r="J1085" s="1"/>
      <c r="K1085" s="16"/>
      <c r="L1085" s="16"/>
      <c r="M1085" s="17">
        <f>Table36[[#This Row],[Debet]]</f>
        <v>0</v>
      </c>
      <c r="T1085"/>
    </row>
    <row r="1086" spans="1:20" x14ac:dyDescent="0.25">
      <c r="A1086" s="11"/>
      <c r="B1086" s="1"/>
      <c r="C1086" s="13"/>
      <c r="D1086" s="23"/>
      <c r="E1086" s="23"/>
      <c r="F1086" s="14" t="str">
        <f>LEFT(Table36[[#This Row],[Account Description ]],5)</f>
        <v/>
      </c>
      <c r="G1086" s="1"/>
      <c r="H1086" s="1"/>
      <c r="I1086" s="20"/>
      <c r="J1086" s="1"/>
      <c r="K1086" s="16"/>
      <c r="L1086" s="16"/>
      <c r="M1086" s="17">
        <f>Table36[[#This Row],[Debet]]</f>
        <v>0</v>
      </c>
      <c r="T1086"/>
    </row>
    <row r="1087" spans="1:20" x14ac:dyDescent="0.25">
      <c r="A1087" s="11"/>
      <c r="B1087" s="1"/>
      <c r="C1087" s="13"/>
      <c r="D1087" s="23"/>
      <c r="E1087" s="23"/>
      <c r="F1087" s="14" t="str">
        <f>LEFT(Table36[[#This Row],[Account Description ]],5)</f>
        <v/>
      </c>
      <c r="G1087" s="1"/>
      <c r="H1087" s="1"/>
      <c r="I1087" s="20"/>
      <c r="J1087" s="1"/>
      <c r="K1087" s="16"/>
      <c r="L1087" s="16"/>
      <c r="M1087" s="17">
        <f>Table36[[#This Row],[Debet]]</f>
        <v>0</v>
      </c>
      <c r="T1087"/>
    </row>
    <row r="1088" spans="1:20" x14ac:dyDescent="0.25">
      <c r="A1088" s="11"/>
      <c r="B1088" s="1"/>
      <c r="C1088" s="13"/>
      <c r="D1088" s="23"/>
      <c r="E1088" s="23"/>
      <c r="F1088" s="14" t="str">
        <f>LEFT(Table36[[#This Row],[Account Description ]],5)</f>
        <v/>
      </c>
      <c r="G1088" s="1"/>
      <c r="H1088" s="1"/>
      <c r="I1088" s="20"/>
      <c r="J1088" s="1"/>
      <c r="K1088" s="16"/>
      <c r="L1088" s="16"/>
      <c r="M1088" s="17">
        <f>Table36[[#This Row],[Debet]]</f>
        <v>0</v>
      </c>
      <c r="T1088"/>
    </row>
    <row r="1089" spans="1:20" x14ac:dyDescent="0.25">
      <c r="A1089" s="11"/>
      <c r="B1089" s="1"/>
      <c r="C1089" s="13"/>
      <c r="D1089" s="23"/>
      <c r="E1089" s="23"/>
      <c r="F1089" s="14" t="str">
        <f>LEFT(Table36[[#This Row],[Account Description ]],5)</f>
        <v/>
      </c>
      <c r="G1089" s="1"/>
      <c r="H1089" s="1"/>
      <c r="I1089" s="20"/>
      <c r="J1089" s="1"/>
      <c r="K1089" s="16"/>
      <c r="L1089" s="16"/>
      <c r="M1089" s="17">
        <f>Table36[[#This Row],[Debet]]</f>
        <v>0</v>
      </c>
      <c r="T1089"/>
    </row>
    <row r="1090" spans="1:20" x14ac:dyDescent="0.25">
      <c r="A1090" s="11"/>
      <c r="B1090" s="1"/>
      <c r="C1090" s="13"/>
      <c r="D1090" s="23"/>
      <c r="E1090" s="23"/>
      <c r="F1090" s="14" t="str">
        <f>LEFT(Table36[[#This Row],[Account Description ]],5)</f>
        <v/>
      </c>
      <c r="G1090" s="1"/>
      <c r="H1090" s="1"/>
      <c r="I1090" s="20"/>
      <c r="J1090" s="1"/>
      <c r="K1090" s="16"/>
      <c r="L1090" s="16"/>
      <c r="M1090" s="17">
        <f>Table36[[#This Row],[Debet]]</f>
        <v>0</v>
      </c>
      <c r="T1090"/>
    </row>
    <row r="1091" spans="1:20" x14ac:dyDescent="0.25">
      <c r="A1091" s="11"/>
      <c r="B1091" s="1"/>
      <c r="C1091" s="13"/>
      <c r="D1091" s="23"/>
      <c r="E1091" s="23"/>
      <c r="F1091" s="14" t="str">
        <f>LEFT(Table36[[#This Row],[Account Description ]],5)</f>
        <v/>
      </c>
      <c r="G1091" s="1"/>
      <c r="H1091" s="1"/>
      <c r="I1091" s="20"/>
      <c r="J1091" s="1"/>
      <c r="K1091" s="16"/>
      <c r="L1091" s="16"/>
      <c r="M1091" s="17">
        <f>Table36[[#This Row],[Debet]]</f>
        <v>0</v>
      </c>
      <c r="T1091"/>
    </row>
    <row r="1092" spans="1:20" x14ac:dyDescent="0.25">
      <c r="A1092" s="11"/>
      <c r="B1092" s="1"/>
      <c r="C1092" s="13"/>
      <c r="D1092" s="23"/>
      <c r="E1092" s="23"/>
      <c r="F1092" s="14" t="str">
        <f>LEFT(Table36[[#This Row],[Account Description ]],5)</f>
        <v/>
      </c>
      <c r="G1092" s="1"/>
      <c r="H1092" s="1"/>
      <c r="I1092" s="20"/>
      <c r="J1092" s="1"/>
      <c r="K1092" s="16"/>
      <c r="L1092" s="16"/>
      <c r="M1092" s="17">
        <f>Table36[[#This Row],[Debet]]</f>
        <v>0</v>
      </c>
      <c r="T1092"/>
    </row>
    <row r="1093" spans="1:20" x14ac:dyDescent="0.25">
      <c r="A1093" s="11"/>
      <c r="B1093" s="1"/>
      <c r="C1093" s="13"/>
      <c r="D1093" s="23"/>
      <c r="E1093" s="23"/>
      <c r="F1093" s="14" t="str">
        <f>LEFT(Table36[[#This Row],[Account Description ]],5)</f>
        <v/>
      </c>
      <c r="G1093" s="1"/>
      <c r="H1093" s="1"/>
      <c r="I1093" s="20"/>
      <c r="J1093" s="1"/>
      <c r="K1093" s="16"/>
      <c r="L1093" s="16"/>
      <c r="M1093" s="17">
        <f>Table36[[#This Row],[Debet]]</f>
        <v>0</v>
      </c>
      <c r="T1093"/>
    </row>
    <row r="1094" spans="1:20" x14ac:dyDescent="0.25">
      <c r="A1094" s="11"/>
      <c r="B1094" s="1"/>
      <c r="C1094" s="13"/>
      <c r="D1094" s="23"/>
      <c r="E1094" s="23"/>
      <c r="F1094" s="14" t="str">
        <f>LEFT(Table36[[#This Row],[Account Description ]],5)</f>
        <v/>
      </c>
      <c r="G1094" s="1"/>
      <c r="H1094" s="1"/>
      <c r="I1094" s="20"/>
      <c r="J1094" s="1"/>
      <c r="K1094" s="16"/>
      <c r="L1094" s="16"/>
      <c r="M1094" s="17">
        <f>Table36[[#This Row],[Debet]]</f>
        <v>0</v>
      </c>
      <c r="T1094"/>
    </row>
    <row r="1095" spans="1:20" x14ac:dyDescent="0.25">
      <c r="A1095" s="11"/>
      <c r="B1095" s="1"/>
      <c r="C1095" s="13"/>
      <c r="D1095" s="23"/>
      <c r="E1095" s="23"/>
      <c r="F1095" s="14" t="str">
        <f>LEFT(Table36[[#This Row],[Account Description ]],5)</f>
        <v/>
      </c>
      <c r="G1095" s="1"/>
      <c r="H1095" s="1"/>
      <c r="I1095" s="20"/>
      <c r="J1095" s="1"/>
      <c r="K1095" s="16"/>
      <c r="L1095" s="16"/>
      <c r="M1095" s="17">
        <f>Table36[[#This Row],[Debet]]</f>
        <v>0</v>
      </c>
      <c r="T1095"/>
    </row>
    <row r="1096" spans="1:20" x14ac:dyDescent="0.25">
      <c r="A1096" s="11"/>
      <c r="B1096" s="1"/>
      <c r="C1096" s="13"/>
      <c r="D1096" s="23"/>
      <c r="E1096" s="23"/>
      <c r="F1096" s="14" t="str">
        <f>LEFT(Table36[[#This Row],[Account Description ]],5)</f>
        <v/>
      </c>
      <c r="G1096" s="1"/>
      <c r="H1096" s="1"/>
      <c r="I1096" s="20"/>
      <c r="J1096" s="1"/>
      <c r="K1096" s="16"/>
      <c r="L1096" s="16"/>
      <c r="M1096" s="17">
        <f>Table36[[#This Row],[Debet]]</f>
        <v>0</v>
      </c>
      <c r="T1096"/>
    </row>
    <row r="1097" spans="1:20" x14ac:dyDescent="0.25">
      <c r="A1097" s="11"/>
      <c r="B1097" s="1"/>
      <c r="C1097" s="13"/>
      <c r="D1097" s="23"/>
      <c r="E1097" s="23"/>
      <c r="F1097" s="14" t="str">
        <f>LEFT(Table36[[#This Row],[Account Description ]],5)</f>
        <v/>
      </c>
      <c r="G1097" s="1"/>
      <c r="H1097" s="1"/>
      <c r="I1097" s="20"/>
      <c r="J1097" s="1"/>
      <c r="K1097" s="16"/>
      <c r="L1097" s="16"/>
      <c r="M1097" s="17">
        <f>Table36[[#This Row],[Debet]]</f>
        <v>0</v>
      </c>
      <c r="T1097"/>
    </row>
    <row r="1098" spans="1:20" x14ac:dyDescent="0.25">
      <c r="A1098" s="11"/>
      <c r="B1098" s="1"/>
      <c r="C1098" s="13"/>
      <c r="D1098" s="23"/>
      <c r="E1098" s="23"/>
      <c r="F1098" s="14" t="str">
        <f>LEFT(Table36[[#This Row],[Account Description ]],5)</f>
        <v/>
      </c>
      <c r="G1098" s="1"/>
      <c r="H1098" s="1"/>
      <c r="I1098" s="20"/>
      <c r="J1098" s="1"/>
      <c r="K1098" s="16"/>
      <c r="L1098" s="16"/>
      <c r="M1098" s="17">
        <f>Table36[[#This Row],[Debet]]</f>
        <v>0</v>
      </c>
      <c r="T1098"/>
    </row>
    <row r="1099" spans="1:20" x14ac:dyDescent="0.25">
      <c r="A1099" s="11"/>
      <c r="B1099" s="1"/>
      <c r="C1099" s="13"/>
      <c r="D1099" s="23"/>
      <c r="E1099" s="23"/>
      <c r="F1099" s="14" t="str">
        <f>LEFT(Table36[[#This Row],[Account Description ]],5)</f>
        <v/>
      </c>
      <c r="G1099" s="1"/>
      <c r="H1099" s="1"/>
      <c r="I1099" s="20"/>
      <c r="J1099" s="1"/>
      <c r="K1099" s="16"/>
      <c r="L1099" s="16"/>
      <c r="M1099" s="17">
        <f>Table36[[#This Row],[Debet]]</f>
        <v>0</v>
      </c>
      <c r="T1099"/>
    </row>
    <row r="1100" spans="1:20" x14ac:dyDescent="0.25">
      <c r="A1100" s="11"/>
      <c r="B1100" s="1"/>
      <c r="C1100" s="13"/>
      <c r="D1100" s="23"/>
      <c r="E1100" s="23"/>
      <c r="F1100" s="14" t="str">
        <f>LEFT(Table36[[#This Row],[Account Description ]],5)</f>
        <v/>
      </c>
      <c r="G1100" s="1"/>
      <c r="H1100" s="1"/>
      <c r="I1100" s="20"/>
      <c r="J1100" s="1"/>
      <c r="K1100" s="16"/>
      <c r="L1100" s="16"/>
      <c r="M1100" s="17">
        <f>Table36[[#This Row],[Debet]]</f>
        <v>0</v>
      </c>
      <c r="T1100"/>
    </row>
    <row r="1101" spans="1:20" x14ac:dyDescent="0.25">
      <c r="A1101" s="11"/>
      <c r="B1101" s="1"/>
      <c r="C1101" s="13"/>
      <c r="D1101" s="23"/>
      <c r="E1101" s="23"/>
      <c r="F1101" s="14" t="str">
        <f>LEFT(Table36[[#This Row],[Account Description ]],5)</f>
        <v/>
      </c>
      <c r="G1101" s="1"/>
      <c r="H1101" s="1"/>
      <c r="I1101" s="20"/>
      <c r="J1101" s="1"/>
      <c r="K1101" s="16"/>
      <c r="L1101" s="16"/>
      <c r="M1101" s="17">
        <f>Table36[[#This Row],[Debet]]</f>
        <v>0</v>
      </c>
      <c r="T1101"/>
    </row>
    <row r="1102" spans="1:20" x14ac:dyDescent="0.25">
      <c r="A1102" s="11"/>
      <c r="B1102" s="1"/>
      <c r="C1102" s="13"/>
      <c r="D1102" s="23"/>
      <c r="E1102" s="23"/>
      <c r="F1102" s="14" t="str">
        <f>LEFT(Table36[[#This Row],[Account Description ]],5)</f>
        <v/>
      </c>
      <c r="G1102" s="1"/>
      <c r="H1102" s="1"/>
      <c r="I1102" s="20"/>
      <c r="J1102" s="1"/>
      <c r="K1102" s="16"/>
      <c r="L1102" s="16"/>
      <c r="M1102" s="17">
        <f>Table36[[#This Row],[Debet]]</f>
        <v>0</v>
      </c>
      <c r="T1102"/>
    </row>
    <row r="1103" spans="1:20" x14ac:dyDescent="0.25">
      <c r="A1103" s="11"/>
      <c r="B1103" s="1"/>
      <c r="C1103" s="13"/>
      <c r="D1103" s="23"/>
      <c r="E1103" s="23"/>
      <c r="F1103" s="14" t="str">
        <f>LEFT(Table36[[#This Row],[Account Description ]],5)</f>
        <v/>
      </c>
      <c r="G1103" s="1"/>
      <c r="H1103" s="1"/>
      <c r="I1103" s="20"/>
      <c r="J1103" s="1"/>
      <c r="K1103" s="16"/>
      <c r="L1103" s="16"/>
      <c r="M1103" s="17">
        <f>Table36[[#This Row],[Debet]]</f>
        <v>0</v>
      </c>
      <c r="T1103"/>
    </row>
    <row r="1104" spans="1:20" x14ac:dyDescent="0.25">
      <c r="A1104" s="11"/>
      <c r="B1104" s="1"/>
      <c r="C1104" s="13"/>
      <c r="D1104" s="23"/>
      <c r="E1104" s="23"/>
      <c r="F1104" s="14" t="str">
        <f>LEFT(Table36[[#This Row],[Account Description ]],5)</f>
        <v/>
      </c>
      <c r="G1104" s="1"/>
      <c r="H1104" s="1"/>
      <c r="I1104" s="20"/>
      <c r="J1104" s="1"/>
      <c r="K1104" s="16"/>
      <c r="L1104" s="16"/>
      <c r="M1104" s="17">
        <f>Table36[[#This Row],[Debet]]</f>
        <v>0</v>
      </c>
      <c r="T1104"/>
    </row>
    <row r="1105" spans="1:20" x14ac:dyDescent="0.25">
      <c r="A1105" s="11"/>
      <c r="B1105" s="1"/>
      <c r="C1105" s="13"/>
      <c r="D1105" s="23"/>
      <c r="E1105" s="23"/>
      <c r="F1105" s="14" t="str">
        <f>LEFT(Table36[[#This Row],[Account Description ]],5)</f>
        <v/>
      </c>
      <c r="G1105" s="1"/>
      <c r="H1105" s="1"/>
      <c r="I1105" s="20"/>
      <c r="J1105" s="1"/>
      <c r="K1105" s="16"/>
      <c r="L1105" s="16"/>
      <c r="M1105" s="17">
        <f>Table36[[#This Row],[Debet]]</f>
        <v>0</v>
      </c>
      <c r="T1105"/>
    </row>
    <row r="1106" spans="1:20" x14ac:dyDescent="0.25">
      <c r="A1106" s="11"/>
      <c r="B1106" s="1"/>
      <c r="C1106" s="13"/>
      <c r="D1106" s="23"/>
      <c r="E1106" s="23"/>
      <c r="F1106" s="14" t="str">
        <f>LEFT(Table36[[#This Row],[Account Description ]],5)</f>
        <v/>
      </c>
      <c r="G1106" s="1"/>
      <c r="H1106" s="1"/>
      <c r="I1106" s="20"/>
      <c r="J1106" s="1"/>
      <c r="K1106" s="16"/>
      <c r="L1106" s="16"/>
      <c r="M1106" s="17">
        <f>Table36[[#This Row],[Debet]]</f>
        <v>0</v>
      </c>
      <c r="T1106"/>
    </row>
    <row r="1107" spans="1:20" x14ac:dyDescent="0.25">
      <c r="A1107" s="11"/>
      <c r="B1107" s="1"/>
      <c r="C1107" s="13"/>
      <c r="D1107" s="23"/>
      <c r="E1107" s="23"/>
      <c r="F1107" s="14" t="str">
        <f>LEFT(Table36[[#This Row],[Account Description ]],5)</f>
        <v/>
      </c>
      <c r="G1107" s="1"/>
      <c r="H1107" s="1"/>
      <c r="I1107" s="20"/>
      <c r="J1107" s="1"/>
      <c r="K1107" s="16"/>
      <c r="L1107" s="16"/>
      <c r="M1107" s="17">
        <f>Table36[[#This Row],[Debet]]</f>
        <v>0</v>
      </c>
      <c r="T1107"/>
    </row>
    <row r="1108" spans="1:20" x14ac:dyDescent="0.25">
      <c r="A1108" s="11"/>
      <c r="B1108" s="1"/>
      <c r="C1108" s="13"/>
      <c r="D1108" s="23"/>
      <c r="E1108" s="23"/>
      <c r="F1108" s="14" t="str">
        <f>LEFT(Table36[[#This Row],[Account Description ]],5)</f>
        <v/>
      </c>
      <c r="G1108" s="1"/>
      <c r="H1108" s="1"/>
      <c r="I1108" s="20"/>
      <c r="J1108" s="1"/>
      <c r="K1108" s="16"/>
      <c r="L1108" s="16"/>
      <c r="M1108" s="17">
        <f>Table36[[#This Row],[Debet]]</f>
        <v>0</v>
      </c>
      <c r="T1108"/>
    </row>
    <row r="1109" spans="1:20" x14ac:dyDescent="0.25">
      <c r="A1109" s="11"/>
      <c r="B1109" s="1"/>
      <c r="C1109" s="13"/>
      <c r="D1109" s="23"/>
      <c r="E1109" s="23"/>
      <c r="F1109" s="14" t="str">
        <f>LEFT(Table36[[#This Row],[Account Description ]],5)</f>
        <v/>
      </c>
      <c r="G1109" s="1"/>
      <c r="H1109" s="1"/>
      <c r="I1109" s="20"/>
      <c r="J1109" s="1"/>
      <c r="K1109" s="16"/>
      <c r="L1109" s="16"/>
      <c r="M1109" s="17">
        <f>Table36[[#This Row],[Debet]]</f>
        <v>0</v>
      </c>
      <c r="T1109"/>
    </row>
    <row r="1110" spans="1:20" x14ac:dyDescent="0.25">
      <c r="A1110" s="11"/>
      <c r="B1110" s="1"/>
      <c r="C1110" s="13"/>
      <c r="D1110" s="23"/>
      <c r="E1110" s="23"/>
      <c r="F1110" s="14" t="str">
        <f>LEFT(Table36[[#This Row],[Account Description ]],5)</f>
        <v/>
      </c>
      <c r="G1110" s="1"/>
      <c r="H1110" s="1"/>
      <c r="I1110" s="20"/>
      <c r="J1110" s="1"/>
      <c r="K1110" s="16"/>
      <c r="L1110" s="16"/>
      <c r="M1110" s="17">
        <f>Table36[[#This Row],[Debet]]</f>
        <v>0</v>
      </c>
      <c r="T1110"/>
    </row>
    <row r="1111" spans="1:20" x14ac:dyDescent="0.25">
      <c r="A1111" s="11"/>
      <c r="B1111" s="1"/>
      <c r="C1111" s="13"/>
      <c r="D1111" s="23"/>
      <c r="E1111" s="23"/>
      <c r="F1111" s="14" t="str">
        <f>LEFT(Table36[[#This Row],[Account Description ]],5)</f>
        <v/>
      </c>
      <c r="G1111" s="1"/>
      <c r="H1111" s="1"/>
      <c r="I1111" s="20"/>
      <c r="J1111" s="1"/>
      <c r="K1111" s="16"/>
      <c r="L1111" s="16"/>
      <c r="M1111" s="17">
        <f>Table36[[#This Row],[Debet]]</f>
        <v>0</v>
      </c>
      <c r="T1111"/>
    </row>
    <row r="1112" spans="1:20" x14ac:dyDescent="0.25">
      <c r="A1112" s="11"/>
      <c r="B1112" s="1"/>
      <c r="C1112" s="13"/>
      <c r="D1112" s="23"/>
      <c r="E1112" s="23"/>
      <c r="F1112" s="14" t="str">
        <f>LEFT(Table36[[#This Row],[Account Description ]],5)</f>
        <v/>
      </c>
      <c r="G1112" s="1"/>
      <c r="H1112" s="1"/>
      <c r="I1112" s="20"/>
      <c r="J1112" s="1"/>
      <c r="K1112" s="16"/>
      <c r="L1112" s="16"/>
      <c r="M1112" s="17">
        <f>Table36[[#This Row],[Debet]]</f>
        <v>0</v>
      </c>
      <c r="T1112"/>
    </row>
    <row r="1113" spans="1:20" x14ac:dyDescent="0.25">
      <c r="A1113" s="11"/>
      <c r="B1113" s="1"/>
      <c r="C1113" s="13"/>
      <c r="D1113" s="23"/>
      <c r="E1113" s="23"/>
      <c r="F1113" s="14" t="str">
        <f>LEFT(Table36[[#This Row],[Account Description ]],5)</f>
        <v/>
      </c>
      <c r="G1113" s="1"/>
      <c r="H1113" s="1"/>
      <c r="I1113" s="20"/>
      <c r="J1113" s="1"/>
      <c r="K1113" s="16"/>
      <c r="L1113" s="16"/>
      <c r="M1113" s="17">
        <f>Table36[[#This Row],[Debet]]</f>
        <v>0</v>
      </c>
      <c r="T1113"/>
    </row>
    <row r="1114" spans="1:20" x14ac:dyDescent="0.25">
      <c r="A1114" s="11"/>
      <c r="B1114" s="1"/>
      <c r="C1114" s="13"/>
      <c r="D1114" s="23"/>
      <c r="E1114" s="23"/>
      <c r="F1114" s="14" t="str">
        <f>LEFT(Table36[[#This Row],[Account Description ]],5)</f>
        <v/>
      </c>
      <c r="G1114" s="1"/>
      <c r="H1114" s="1"/>
      <c r="I1114" s="20"/>
      <c r="J1114" s="1"/>
      <c r="K1114" s="16"/>
      <c r="L1114" s="16"/>
      <c r="M1114" s="17">
        <f>Table36[[#This Row],[Debet]]</f>
        <v>0</v>
      </c>
      <c r="T1114"/>
    </row>
    <row r="1115" spans="1:20" x14ac:dyDescent="0.25">
      <c r="A1115" s="11"/>
      <c r="B1115" s="1"/>
      <c r="C1115" s="13"/>
      <c r="D1115" s="23"/>
      <c r="E1115" s="23"/>
      <c r="F1115" s="14" t="str">
        <f>LEFT(Table36[[#This Row],[Account Description ]],5)</f>
        <v/>
      </c>
      <c r="G1115" s="1"/>
      <c r="H1115" s="1"/>
      <c r="I1115" s="20"/>
      <c r="J1115" s="1"/>
      <c r="K1115" s="16"/>
      <c r="L1115" s="16"/>
      <c r="M1115" s="17">
        <f>Table36[[#This Row],[Debet]]</f>
        <v>0</v>
      </c>
      <c r="T1115"/>
    </row>
    <row r="1116" spans="1:20" x14ac:dyDescent="0.25">
      <c r="A1116" s="11"/>
      <c r="B1116" s="1"/>
      <c r="C1116" s="13"/>
      <c r="D1116" s="23"/>
      <c r="E1116" s="23"/>
      <c r="F1116" s="14" t="str">
        <f>LEFT(Table36[[#This Row],[Account Description ]],5)</f>
        <v/>
      </c>
      <c r="G1116" s="1"/>
      <c r="H1116" s="1"/>
      <c r="I1116" s="20"/>
      <c r="J1116" s="1"/>
      <c r="K1116" s="16"/>
      <c r="L1116" s="16"/>
      <c r="M1116" s="17">
        <f>Table36[[#This Row],[Debet]]</f>
        <v>0</v>
      </c>
      <c r="T1116"/>
    </row>
    <row r="1117" spans="1:20" x14ac:dyDescent="0.25">
      <c r="A1117" s="11"/>
      <c r="B1117" s="1"/>
      <c r="C1117" s="13"/>
      <c r="D1117" s="23"/>
      <c r="E1117" s="23"/>
      <c r="F1117" s="14" t="str">
        <f>LEFT(Table36[[#This Row],[Account Description ]],5)</f>
        <v/>
      </c>
      <c r="G1117" s="1"/>
      <c r="H1117" s="1"/>
      <c r="I1117" s="20"/>
      <c r="J1117" s="1"/>
      <c r="K1117" s="16"/>
      <c r="L1117" s="16"/>
      <c r="M1117" s="17">
        <f>Table36[[#This Row],[Debet]]</f>
        <v>0</v>
      </c>
      <c r="T1117"/>
    </row>
    <row r="1118" spans="1:20" x14ac:dyDescent="0.25">
      <c r="A1118" s="11"/>
      <c r="B1118" s="1"/>
      <c r="C1118" s="13"/>
      <c r="D1118" s="23"/>
      <c r="E1118" s="23"/>
      <c r="F1118" s="14" t="str">
        <f>LEFT(Table36[[#This Row],[Account Description ]],5)</f>
        <v/>
      </c>
      <c r="G1118" s="1"/>
      <c r="H1118" s="1"/>
      <c r="I1118" s="20"/>
      <c r="J1118" s="1"/>
      <c r="K1118" s="16"/>
      <c r="L1118" s="16"/>
      <c r="M1118" s="17">
        <f>Table36[[#This Row],[Debet]]</f>
        <v>0</v>
      </c>
      <c r="T1118"/>
    </row>
    <row r="1119" spans="1:20" x14ac:dyDescent="0.25">
      <c r="A1119" s="11"/>
      <c r="B1119" s="1"/>
      <c r="C1119" s="13"/>
      <c r="D1119" s="23"/>
      <c r="E1119" s="23"/>
      <c r="F1119" s="14" t="str">
        <f>LEFT(Table36[[#This Row],[Account Description ]],5)</f>
        <v/>
      </c>
      <c r="G1119" s="1"/>
      <c r="H1119" s="1"/>
      <c r="I1119" s="20"/>
      <c r="J1119" s="1"/>
      <c r="K1119" s="16"/>
      <c r="L1119" s="16"/>
      <c r="M1119" s="17">
        <f>Table36[[#This Row],[Debet]]</f>
        <v>0</v>
      </c>
      <c r="T1119"/>
    </row>
    <row r="1120" spans="1:20" x14ac:dyDescent="0.25">
      <c r="A1120" s="11"/>
      <c r="B1120" s="1"/>
      <c r="C1120" s="13"/>
      <c r="D1120" s="23"/>
      <c r="E1120" s="23"/>
      <c r="F1120" s="14" t="str">
        <f>LEFT(Table36[[#This Row],[Account Description ]],5)</f>
        <v/>
      </c>
      <c r="G1120" s="1"/>
      <c r="H1120" s="1"/>
      <c r="I1120" s="20"/>
      <c r="J1120" s="1"/>
      <c r="K1120" s="16"/>
      <c r="L1120" s="16"/>
      <c r="M1120" s="17">
        <f>Table36[[#This Row],[Debet]]</f>
        <v>0</v>
      </c>
      <c r="T1120"/>
    </row>
    <row r="1121" spans="1:20" x14ac:dyDescent="0.25">
      <c r="A1121" s="11"/>
      <c r="B1121" s="1"/>
      <c r="C1121" s="13"/>
      <c r="D1121" s="23"/>
      <c r="E1121" s="23"/>
      <c r="F1121" s="14" t="str">
        <f>LEFT(Table36[[#This Row],[Account Description ]],5)</f>
        <v/>
      </c>
      <c r="G1121" s="1"/>
      <c r="H1121" s="1"/>
      <c r="I1121" s="20"/>
      <c r="J1121" s="1"/>
      <c r="K1121" s="16"/>
      <c r="L1121" s="16"/>
      <c r="M1121" s="17">
        <f>Table36[[#This Row],[Debet]]</f>
        <v>0</v>
      </c>
      <c r="T1121"/>
    </row>
    <row r="1122" spans="1:20" x14ac:dyDescent="0.25">
      <c r="A1122" s="11"/>
      <c r="B1122" s="1"/>
      <c r="C1122" s="13"/>
      <c r="D1122" s="23"/>
      <c r="E1122" s="23"/>
      <c r="F1122" s="14" t="str">
        <f>LEFT(Table36[[#This Row],[Account Description ]],5)</f>
        <v/>
      </c>
      <c r="G1122" s="1"/>
      <c r="H1122" s="1"/>
      <c r="I1122" s="20"/>
      <c r="J1122" s="1"/>
      <c r="K1122" s="16"/>
      <c r="L1122" s="16"/>
      <c r="M1122" s="17">
        <f>Table36[[#This Row],[Debet]]</f>
        <v>0</v>
      </c>
      <c r="T1122"/>
    </row>
    <row r="1123" spans="1:20" x14ac:dyDescent="0.25">
      <c r="A1123" s="11"/>
      <c r="B1123" s="1"/>
      <c r="C1123" s="13"/>
      <c r="D1123" s="23"/>
      <c r="E1123" s="23"/>
      <c r="F1123" s="14" t="str">
        <f>LEFT(Table36[[#This Row],[Account Description ]],5)</f>
        <v/>
      </c>
      <c r="G1123" s="1"/>
      <c r="H1123" s="1"/>
      <c r="I1123" s="20"/>
      <c r="J1123" s="1"/>
      <c r="K1123" s="16"/>
      <c r="L1123" s="16"/>
      <c r="M1123" s="17">
        <f>Table36[[#This Row],[Debet]]</f>
        <v>0</v>
      </c>
      <c r="T1123"/>
    </row>
    <row r="1124" spans="1:20" x14ac:dyDescent="0.25">
      <c r="A1124" s="11"/>
      <c r="B1124" s="1"/>
      <c r="C1124" s="13"/>
      <c r="D1124" s="23"/>
      <c r="E1124" s="23"/>
      <c r="F1124" s="14" t="str">
        <f>LEFT(Table36[[#This Row],[Account Description ]],5)</f>
        <v/>
      </c>
      <c r="G1124" s="1"/>
      <c r="H1124" s="1"/>
      <c r="I1124" s="20"/>
      <c r="J1124" s="1"/>
      <c r="K1124" s="16"/>
      <c r="L1124" s="16"/>
      <c r="M1124" s="17">
        <f>Table36[[#This Row],[Debet]]</f>
        <v>0</v>
      </c>
      <c r="T1124"/>
    </row>
    <row r="1125" spans="1:20" x14ac:dyDescent="0.25">
      <c r="A1125" s="11"/>
      <c r="B1125" s="1"/>
      <c r="C1125" s="13"/>
      <c r="D1125" s="23"/>
      <c r="E1125" s="23"/>
      <c r="F1125" s="14" t="str">
        <f>LEFT(Table36[[#This Row],[Account Description ]],5)</f>
        <v/>
      </c>
      <c r="G1125" s="1"/>
      <c r="H1125" s="1"/>
      <c r="I1125" s="20"/>
      <c r="J1125" s="1"/>
      <c r="K1125" s="16"/>
      <c r="L1125" s="16"/>
      <c r="M1125" s="17">
        <f>Table36[[#This Row],[Debet]]</f>
        <v>0</v>
      </c>
      <c r="T1125"/>
    </row>
    <row r="1126" spans="1:20" x14ac:dyDescent="0.25">
      <c r="A1126" s="11"/>
      <c r="B1126" s="1"/>
      <c r="C1126" s="13"/>
      <c r="D1126" s="23"/>
      <c r="E1126" s="23"/>
      <c r="F1126" s="14" t="str">
        <f>LEFT(Table36[[#This Row],[Account Description ]],5)</f>
        <v/>
      </c>
      <c r="G1126" s="1"/>
      <c r="H1126" s="1"/>
      <c r="I1126" s="20"/>
      <c r="J1126" s="1"/>
      <c r="K1126" s="16"/>
      <c r="L1126" s="16"/>
      <c r="M1126" s="17">
        <f>Table36[[#This Row],[Debet]]</f>
        <v>0</v>
      </c>
      <c r="T1126"/>
    </row>
    <row r="1127" spans="1:20" x14ac:dyDescent="0.25">
      <c r="A1127" s="11"/>
      <c r="B1127" s="1"/>
      <c r="C1127" s="13"/>
      <c r="D1127" s="23"/>
      <c r="E1127" s="23"/>
      <c r="F1127" s="14" t="str">
        <f>LEFT(Table36[[#This Row],[Account Description ]],5)</f>
        <v/>
      </c>
      <c r="G1127" s="1"/>
      <c r="H1127" s="1"/>
      <c r="I1127" s="20"/>
      <c r="J1127" s="1"/>
      <c r="K1127" s="16"/>
      <c r="L1127" s="16"/>
      <c r="M1127" s="17">
        <f>Table36[[#This Row],[Debet]]</f>
        <v>0</v>
      </c>
      <c r="T1127"/>
    </row>
    <row r="1128" spans="1:20" x14ac:dyDescent="0.25">
      <c r="A1128" s="11"/>
      <c r="B1128" s="1"/>
      <c r="C1128" s="13"/>
      <c r="D1128" s="23"/>
      <c r="E1128" s="23"/>
      <c r="F1128" s="14" t="str">
        <f>LEFT(Table36[[#This Row],[Account Description ]],5)</f>
        <v/>
      </c>
      <c r="G1128" s="1"/>
      <c r="H1128" s="1"/>
      <c r="I1128" s="20"/>
      <c r="J1128" s="1"/>
      <c r="K1128" s="16"/>
      <c r="L1128" s="16"/>
      <c r="M1128" s="17">
        <f>Table36[[#This Row],[Debet]]</f>
        <v>0</v>
      </c>
      <c r="T1128"/>
    </row>
    <row r="1129" spans="1:20" x14ac:dyDescent="0.25">
      <c r="A1129" s="11"/>
      <c r="B1129" s="1"/>
      <c r="C1129" s="13"/>
      <c r="D1129" s="23"/>
      <c r="E1129" s="23"/>
      <c r="F1129" s="14" t="str">
        <f>LEFT(Table36[[#This Row],[Account Description ]],5)</f>
        <v/>
      </c>
      <c r="G1129" s="1"/>
      <c r="H1129" s="1"/>
      <c r="I1129" s="20"/>
      <c r="J1129" s="1"/>
      <c r="K1129" s="16"/>
      <c r="L1129" s="16"/>
      <c r="M1129" s="17">
        <f>Table36[[#This Row],[Debet]]</f>
        <v>0</v>
      </c>
      <c r="T1129"/>
    </row>
    <row r="1130" spans="1:20" x14ac:dyDescent="0.25">
      <c r="A1130" s="11"/>
      <c r="B1130" s="1"/>
      <c r="C1130" s="13"/>
      <c r="D1130" s="23"/>
      <c r="E1130" s="23"/>
      <c r="F1130" s="14" t="str">
        <f>LEFT(Table36[[#This Row],[Account Description ]],5)</f>
        <v/>
      </c>
      <c r="G1130" s="1"/>
      <c r="H1130" s="1"/>
      <c r="I1130" s="20"/>
      <c r="J1130" s="1"/>
      <c r="K1130" s="16"/>
      <c r="L1130" s="16"/>
      <c r="M1130" s="17">
        <f>Table36[[#This Row],[Debet]]</f>
        <v>0</v>
      </c>
      <c r="T1130"/>
    </row>
    <row r="1131" spans="1:20" x14ac:dyDescent="0.25">
      <c r="A1131" s="11"/>
      <c r="B1131" s="1"/>
      <c r="C1131" s="13"/>
      <c r="D1131" s="23"/>
      <c r="E1131" s="23"/>
      <c r="F1131" s="14" t="str">
        <f>LEFT(Table36[[#This Row],[Account Description ]],5)</f>
        <v/>
      </c>
      <c r="G1131" s="1"/>
      <c r="H1131" s="1"/>
      <c r="I1131" s="20"/>
      <c r="J1131" s="1"/>
      <c r="K1131" s="16"/>
      <c r="L1131" s="16"/>
      <c r="M1131" s="17">
        <f>Table36[[#This Row],[Debet]]</f>
        <v>0</v>
      </c>
      <c r="T1131"/>
    </row>
    <row r="1132" spans="1:20" x14ac:dyDescent="0.25">
      <c r="A1132" s="11"/>
      <c r="B1132" s="1"/>
      <c r="C1132" s="13"/>
      <c r="D1132" s="23"/>
      <c r="E1132" s="23"/>
      <c r="F1132" s="14" t="str">
        <f>LEFT(Table36[[#This Row],[Account Description ]],5)</f>
        <v/>
      </c>
      <c r="G1132" s="1"/>
      <c r="H1132" s="1"/>
      <c r="I1132" s="20"/>
      <c r="J1132" s="1"/>
      <c r="K1132" s="16"/>
      <c r="L1132" s="16"/>
      <c r="M1132" s="17">
        <f>Table36[[#This Row],[Debet]]</f>
        <v>0</v>
      </c>
      <c r="T1132"/>
    </row>
    <row r="1133" spans="1:20" x14ac:dyDescent="0.25">
      <c r="A1133" s="11"/>
      <c r="B1133" s="1"/>
      <c r="C1133" s="13"/>
      <c r="D1133" s="23"/>
      <c r="E1133" s="23"/>
      <c r="F1133" s="14" t="str">
        <f>LEFT(Table36[[#This Row],[Account Description ]],5)</f>
        <v/>
      </c>
      <c r="G1133" s="1"/>
      <c r="H1133" s="1"/>
      <c r="I1133" s="20"/>
      <c r="J1133" s="1"/>
      <c r="K1133" s="16"/>
      <c r="L1133" s="16"/>
      <c r="M1133" s="17">
        <f>Table36[[#This Row],[Debet]]</f>
        <v>0</v>
      </c>
      <c r="T1133"/>
    </row>
    <row r="1134" spans="1:20" x14ac:dyDescent="0.25">
      <c r="A1134" s="11"/>
      <c r="B1134" s="1"/>
      <c r="C1134" s="13"/>
      <c r="D1134" s="23"/>
      <c r="E1134" s="23"/>
      <c r="F1134" s="14" t="str">
        <f>LEFT(Table36[[#This Row],[Account Description ]],5)</f>
        <v/>
      </c>
      <c r="G1134" s="1"/>
      <c r="H1134" s="1"/>
      <c r="I1134" s="20"/>
      <c r="J1134" s="1"/>
      <c r="K1134" s="16"/>
      <c r="L1134" s="16"/>
      <c r="M1134" s="17">
        <f>Table36[[#This Row],[Debet]]</f>
        <v>0</v>
      </c>
      <c r="T1134"/>
    </row>
    <row r="1135" spans="1:20" x14ac:dyDescent="0.25">
      <c r="A1135" s="11"/>
      <c r="B1135" s="1"/>
      <c r="C1135" s="13"/>
      <c r="D1135" s="23"/>
      <c r="E1135" s="23"/>
      <c r="F1135" s="14" t="str">
        <f>LEFT(Table36[[#This Row],[Account Description ]],5)</f>
        <v/>
      </c>
      <c r="G1135" s="1"/>
      <c r="H1135" s="1"/>
      <c r="I1135" s="20"/>
      <c r="J1135" s="1"/>
      <c r="K1135" s="16"/>
      <c r="L1135" s="16"/>
      <c r="M1135" s="17">
        <f>Table36[[#This Row],[Debet]]</f>
        <v>0</v>
      </c>
      <c r="T1135"/>
    </row>
    <row r="1136" spans="1:20" x14ac:dyDescent="0.25">
      <c r="A1136" s="11"/>
      <c r="B1136" s="1"/>
      <c r="C1136" s="13"/>
      <c r="D1136" s="23"/>
      <c r="E1136" s="23"/>
      <c r="F1136" s="14" t="str">
        <f>LEFT(Table36[[#This Row],[Account Description ]],5)</f>
        <v/>
      </c>
      <c r="G1136" s="1"/>
      <c r="H1136" s="1"/>
      <c r="I1136" s="20"/>
      <c r="J1136" s="1"/>
      <c r="K1136" s="16"/>
      <c r="L1136" s="16"/>
      <c r="M1136" s="17">
        <f>Table36[[#This Row],[Debet]]</f>
        <v>0</v>
      </c>
      <c r="T1136"/>
    </row>
    <row r="1137" spans="1:20" x14ac:dyDescent="0.25">
      <c r="A1137" s="11"/>
      <c r="B1137" s="1"/>
      <c r="C1137" s="13"/>
      <c r="D1137" s="23"/>
      <c r="E1137" s="23"/>
      <c r="F1137" s="14" t="str">
        <f>LEFT(Table36[[#This Row],[Account Description ]],5)</f>
        <v/>
      </c>
      <c r="G1137" s="1"/>
      <c r="H1137" s="1"/>
      <c r="I1137" s="20"/>
      <c r="J1137" s="1"/>
      <c r="K1137" s="16"/>
      <c r="L1137" s="16"/>
      <c r="M1137" s="17">
        <f>Table36[[#This Row],[Debet]]</f>
        <v>0</v>
      </c>
      <c r="T1137"/>
    </row>
    <row r="1138" spans="1:20" x14ac:dyDescent="0.25">
      <c r="A1138" s="11"/>
      <c r="B1138" s="1"/>
      <c r="C1138" s="13"/>
      <c r="D1138" s="23"/>
      <c r="E1138" s="23"/>
      <c r="F1138" s="14" t="str">
        <f>LEFT(Table36[[#This Row],[Account Description ]],5)</f>
        <v/>
      </c>
      <c r="G1138" s="1"/>
      <c r="H1138" s="1"/>
      <c r="I1138" s="20"/>
      <c r="J1138" s="1"/>
      <c r="K1138" s="16"/>
      <c r="L1138" s="16"/>
      <c r="M1138" s="17">
        <f>Table36[[#This Row],[Debet]]</f>
        <v>0</v>
      </c>
      <c r="T1138"/>
    </row>
    <row r="1139" spans="1:20" x14ac:dyDescent="0.25">
      <c r="A1139" s="11"/>
      <c r="B1139" s="1"/>
      <c r="C1139" s="13"/>
      <c r="D1139" s="23"/>
      <c r="E1139" s="23"/>
      <c r="F1139" s="14" t="str">
        <f>LEFT(Table36[[#This Row],[Account Description ]],5)</f>
        <v/>
      </c>
      <c r="G1139" s="1"/>
      <c r="H1139" s="1"/>
      <c r="I1139" s="20"/>
      <c r="J1139" s="1"/>
      <c r="K1139" s="16"/>
      <c r="L1139" s="16"/>
      <c r="M1139" s="17">
        <f>Table36[[#This Row],[Debet]]</f>
        <v>0</v>
      </c>
      <c r="T1139"/>
    </row>
    <row r="1140" spans="1:20" x14ac:dyDescent="0.25">
      <c r="A1140" s="11"/>
      <c r="B1140" s="1"/>
      <c r="C1140" s="13"/>
      <c r="D1140" s="23"/>
      <c r="E1140" s="23"/>
      <c r="F1140" s="14" t="str">
        <f>LEFT(Table36[[#This Row],[Account Description ]],5)</f>
        <v/>
      </c>
      <c r="G1140" s="1"/>
      <c r="H1140" s="1"/>
      <c r="I1140" s="20"/>
      <c r="J1140" s="1"/>
      <c r="K1140" s="16"/>
      <c r="L1140" s="16"/>
      <c r="M1140" s="17">
        <f>Table36[[#This Row],[Debet]]</f>
        <v>0</v>
      </c>
      <c r="T1140"/>
    </row>
    <row r="1141" spans="1:20" x14ac:dyDescent="0.25">
      <c r="A1141" s="11"/>
      <c r="B1141" s="1"/>
      <c r="C1141" s="13"/>
      <c r="D1141" s="23"/>
      <c r="E1141" s="23"/>
      <c r="F1141" s="14" t="str">
        <f>LEFT(Table36[[#This Row],[Account Description ]],5)</f>
        <v/>
      </c>
      <c r="G1141" s="1"/>
      <c r="H1141" s="1"/>
      <c r="I1141" s="20"/>
      <c r="J1141" s="1"/>
      <c r="K1141" s="16"/>
      <c r="L1141" s="16"/>
      <c r="M1141" s="17">
        <f>Table36[[#This Row],[Debet]]</f>
        <v>0</v>
      </c>
      <c r="T1141"/>
    </row>
    <row r="1142" spans="1:20" x14ac:dyDescent="0.25">
      <c r="A1142" s="11"/>
      <c r="B1142" s="1"/>
      <c r="C1142" s="13"/>
      <c r="D1142" s="23"/>
      <c r="E1142" s="23"/>
      <c r="F1142" s="14" t="str">
        <f>LEFT(Table36[[#This Row],[Account Description ]],5)</f>
        <v/>
      </c>
      <c r="G1142" s="1"/>
      <c r="H1142" s="1"/>
      <c r="I1142" s="20"/>
      <c r="J1142" s="1"/>
      <c r="K1142" s="16"/>
      <c r="L1142" s="16"/>
      <c r="M1142" s="17">
        <f>Table36[[#This Row],[Debet]]</f>
        <v>0</v>
      </c>
      <c r="T1142"/>
    </row>
    <row r="1143" spans="1:20" x14ac:dyDescent="0.25">
      <c r="A1143" s="11"/>
      <c r="B1143" s="1"/>
      <c r="C1143" s="13"/>
      <c r="D1143" s="23"/>
      <c r="E1143" s="23"/>
      <c r="F1143" s="14" t="str">
        <f>LEFT(Table36[[#This Row],[Account Description ]],5)</f>
        <v/>
      </c>
      <c r="G1143" s="1"/>
      <c r="H1143" s="1"/>
      <c r="I1143" s="20"/>
      <c r="J1143" s="1"/>
      <c r="K1143" s="16"/>
      <c r="L1143" s="16"/>
      <c r="M1143" s="17">
        <f>Table36[[#This Row],[Debet]]</f>
        <v>0</v>
      </c>
      <c r="T1143"/>
    </row>
    <row r="1144" spans="1:20" x14ac:dyDescent="0.25">
      <c r="A1144" s="11"/>
      <c r="B1144" s="1"/>
      <c r="C1144" s="13"/>
      <c r="D1144" s="23"/>
      <c r="E1144" s="23"/>
      <c r="F1144" s="14" t="str">
        <f>LEFT(Table36[[#This Row],[Account Description ]],5)</f>
        <v/>
      </c>
      <c r="G1144" s="1"/>
      <c r="H1144" s="1"/>
      <c r="I1144" s="20"/>
      <c r="J1144" s="1"/>
      <c r="K1144" s="16"/>
      <c r="L1144" s="16"/>
      <c r="M1144" s="17">
        <f>Table36[[#This Row],[Debet]]</f>
        <v>0</v>
      </c>
      <c r="T1144"/>
    </row>
    <row r="1145" spans="1:20" x14ac:dyDescent="0.25">
      <c r="A1145" s="11"/>
      <c r="B1145" s="1"/>
      <c r="C1145" s="13"/>
      <c r="D1145" s="23"/>
      <c r="E1145" s="23"/>
      <c r="F1145" s="14" t="str">
        <f>LEFT(Table36[[#This Row],[Account Description ]],5)</f>
        <v/>
      </c>
      <c r="G1145" s="1"/>
      <c r="H1145" s="1"/>
      <c r="I1145" s="20"/>
      <c r="J1145" s="1"/>
      <c r="K1145" s="16"/>
      <c r="L1145" s="16"/>
      <c r="M1145" s="17">
        <f>Table36[[#This Row],[Debet]]</f>
        <v>0</v>
      </c>
      <c r="T1145"/>
    </row>
    <row r="1146" spans="1:20" x14ac:dyDescent="0.25">
      <c r="A1146" s="11"/>
      <c r="B1146" s="1"/>
      <c r="C1146" s="13"/>
      <c r="D1146" s="23"/>
      <c r="E1146" s="23"/>
      <c r="F1146" s="14" t="str">
        <f>LEFT(Table36[[#This Row],[Account Description ]],5)</f>
        <v/>
      </c>
      <c r="G1146" s="1"/>
      <c r="H1146" s="1"/>
      <c r="I1146" s="20"/>
      <c r="J1146" s="1"/>
      <c r="K1146" s="16"/>
      <c r="L1146" s="16"/>
      <c r="M1146" s="17">
        <f>Table36[[#This Row],[Debet]]</f>
        <v>0</v>
      </c>
      <c r="T1146"/>
    </row>
    <row r="1147" spans="1:20" x14ac:dyDescent="0.25">
      <c r="A1147" s="11"/>
      <c r="B1147" s="1"/>
      <c r="C1147" s="13"/>
      <c r="D1147" s="23"/>
      <c r="E1147" s="23"/>
      <c r="F1147" s="14" t="str">
        <f>LEFT(Table36[[#This Row],[Account Description ]],5)</f>
        <v/>
      </c>
      <c r="G1147" s="1"/>
      <c r="H1147" s="1"/>
      <c r="I1147" s="20"/>
      <c r="J1147" s="1"/>
      <c r="K1147" s="16"/>
      <c r="L1147" s="16"/>
      <c r="M1147" s="17">
        <f>Table36[[#This Row],[Debet]]</f>
        <v>0</v>
      </c>
      <c r="T1147"/>
    </row>
    <row r="1148" spans="1:20" x14ac:dyDescent="0.25">
      <c r="A1148" s="11"/>
      <c r="B1148" s="1"/>
      <c r="C1148" s="13"/>
      <c r="D1148" s="23"/>
      <c r="E1148" s="23"/>
      <c r="F1148" s="14" t="str">
        <f>LEFT(Table36[[#This Row],[Account Description ]],5)</f>
        <v/>
      </c>
      <c r="G1148" s="1"/>
      <c r="H1148" s="1"/>
      <c r="I1148" s="20"/>
      <c r="J1148" s="1"/>
      <c r="K1148" s="16"/>
      <c r="L1148" s="16"/>
      <c r="M1148" s="17">
        <f>Table36[[#This Row],[Debet]]</f>
        <v>0</v>
      </c>
      <c r="T1148"/>
    </row>
    <row r="1149" spans="1:20" x14ac:dyDescent="0.25">
      <c r="A1149" s="11"/>
      <c r="B1149" s="1"/>
      <c r="C1149" s="13"/>
      <c r="D1149" s="23"/>
      <c r="E1149" s="23"/>
      <c r="F1149" s="14" t="str">
        <f>LEFT(Table36[[#This Row],[Account Description ]],5)</f>
        <v/>
      </c>
      <c r="G1149" s="1"/>
      <c r="H1149" s="1"/>
      <c r="I1149" s="20"/>
      <c r="J1149" s="1"/>
      <c r="K1149" s="16"/>
      <c r="L1149" s="16"/>
      <c r="M1149" s="17">
        <f>Table36[[#This Row],[Debet]]</f>
        <v>0</v>
      </c>
      <c r="T1149"/>
    </row>
    <row r="1150" spans="1:20" x14ac:dyDescent="0.25">
      <c r="A1150" s="11"/>
      <c r="B1150" s="1"/>
      <c r="C1150" s="13"/>
      <c r="D1150" s="23"/>
      <c r="E1150" s="23"/>
      <c r="F1150" s="14" t="str">
        <f>LEFT(Table36[[#This Row],[Account Description ]],5)</f>
        <v/>
      </c>
      <c r="G1150" s="1"/>
      <c r="H1150" s="1"/>
      <c r="I1150" s="20"/>
      <c r="J1150" s="1"/>
      <c r="K1150" s="16"/>
      <c r="L1150" s="16"/>
      <c r="M1150" s="17">
        <f>Table36[[#This Row],[Debet]]</f>
        <v>0</v>
      </c>
      <c r="T1150"/>
    </row>
    <row r="1151" spans="1:20" x14ac:dyDescent="0.25">
      <c r="A1151" s="11"/>
      <c r="B1151" s="1"/>
      <c r="C1151" s="13"/>
      <c r="D1151" s="23"/>
      <c r="E1151" s="23"/>
      <c r="F1151" s="14" t="str">
        <f>LEFT(Table36[[#This Row],[Account Description ]],5)</f>
        <v/>
      </c>
      <c r="G1151" s="1"/>
      <c r="H1151" s="1"/>
      <c r="I1151" s="20"/>
      <c r="J1151" s="1"/>
      <c r="K1151" s="16"/>
      <c r="L1151" s="16"/>
      <c r="M1151" s="17">
        <f>Table36[[#This Row],[Debet]]</f>
        <v>0</v>
      </c>
      <c r="T1151"/>
    </row>
    <row r="1152" spans="1:20" x14ac:dyDescent="0.25">
      <c r="A1152" s="11"/>
      <c r="B1152" s="1"/>
      <c r="C1152" s="13"/>
      <c r="D1152" s="23"/>
      <c r="E1152" s="23"/>
      <c r="F1152" s="14" t="str">
        <f>LEFT(Table36[[#This Row],[Account Description ]],5)</f>
        <v/>
      </c>
      <c r="G1152" s="1"/>
      <c r="H1152" s="1"/>
      <c r="I1152" s="20"/>
      <c r="J1152" s="1"/>
      <c r="K1152" s="16"/>
      <c r="L1152" s="16"/>
      <c r="M1152" s="17">
        <f>Table36[[#This Row],[Debet]]</f>
        <v>0</v>
      </c>
      <c r="T1152"/>
    </row>
    <row r="1153" spans="1:20" x14ac:dyDescent="0.25">
      <c r="A1153" s="11"/>
      <c r="B1153" s="1"/>
      <c r="C1153" s="13"/>
      <c r="D1153" s="23"/>
      <c r="E1153" s="23"/>
      <c r="F1153" s="14" t="str">
        <f>LEFT(Table36[[#This Row],[Account Description ]],5)</f>
        <v/>
      </c>
      <c r="G1153" s="1"/>
      <c r="H1153" s="1"/>
      <c r="I1153" s="20"/>
      <c r="J1153" s="1"/>
      <c r="K1153" s="16"/>
      <c r="L1153" s="16"/>
      <c r="M1153" s="17">
        <f>Table36[[#This Row],[Debet]]</f>
        <v>0</v>
      </c>
      <c r="T1153"/>
    </row>
    <row r="1154" spans="1:20" x14ac:dyDescent="0.25">
      <c r="A1154" s="11"/>
      <c r="B1154" s="1"/>
      <c r="C1154" s="13"/>
      <c r="D1154" s="23"/>
      <c r="E1154" s="23"/>
      <c r="F1154" s="14" t="str">
        <f>LEFT(Table36[[#This Row],[Account Description ]],5)</f>
        <v/>
      </c>
      <c r="G1154" s="1"/>
      <c r="H1154" s="1"/>
      <c r="I1154" s="20"/>
      <c r="J1154" s="1"/>
      <c r="K1154" s="16"/>
      <c r="L1154" s="16"/>
      <c r="M1154" s="17">
        <f>Table36[[#This Row],[Debet]]</f>
        <v>0</v>
      </c>
      <c r="T1154"/>
    </row>
    <row r="1155" spans="1:20" x14ac:dyDescent="0.25">
      <c r="A1155" s="11"/>
      <c r="B1155" s="1"/>
      <c r="C1155" s="13"/>
      <c r="D1155" s="23"/>
      <c r="E1155" s="23"/>
      <c r="F1155" s="14" t="str">
        <f>LEFT(Table36[[#This Row],[Account Description ]],5)</f>
        <v/>
      </c>
      <c r="G1155" s="1"/>
      <c r="H1155" s="1"/>
      <c r="I1155" s="20"/>
      <c r="J1155" s="1"/>
      <c r="K1155" s="16"/>
      <c r="L1155" s="16"/>
      <c r="M1155" s="17">
        <f>Table36[[#This Row],[Debet]]</f>
        <v>0</v>
      </c>
      <c r="T1155"/>
    </row>
    <row r="1156" spans="1:20" x14ac:dyDescent="0.25">
      <c r="A1156" s="11"/>
      <c r="B1156" s="1"/>
      <c r="C1156" s="13"/>
      <c r="D1156" s="23"/>
      <c r="E1156" s="23"/>
      <c r="F1156" s="14" t="str">
        <f>LEFT(Table36[[#This Row],[Account Description ]],5)</f>
        <v/>
      </c>
      <c r="G1156" s="1"/>
      <c r="H1156" s="1"/>
      <c r="I1156" s="20"/>
      <c r="J1156" s="1"/>
      <c r="K1156" s="16"/>
      <c r="L1156" s="16"/>
      <c r="M1156" s="17">
        <f>Table36[[#This Row],[Debet]]</f>
        <v>0</v>
      </c>
      <c r="T1156"/>
    </row>
    <row r="1157" spans="1:20" x14ac:dyDescent="0.25">
      <c r="A1157" s="11"/>
      <c r="B1157" s="1"/>
      <c r="C1157" s="13"/>
      <c r="D1157" s="23"/>
      <c r="E1157" s="23"/>
      <c r="F1157" s="14" t="str">
        <f>LEFT(Table36[[#This Row],[Account Description ]],5)</f>
        <v/>
      </c>
      <c r="G1157" s="1"/>
      <c r="H1157" s="1"/>
      <c r="I1157" s="20"/>
      <c r="J1157" s="1"/>
      <c r="K1157" s="16"/>
      <c r="L1157" s="16"/>
      <c r="M1157" s="17">
        <f>Table36[[#This Row],[Debet]]</f>
        <v>0</v>
      </c>
      <c r="T1157"/>
    </row>
    <row r="1158" spans="1:20" x14ac:dyDescent="0.25">
      <c r="A1158" s="11"/>
      <c r="B1158" s="1"/>
      <c r="C1158" s="13"/>
      <c r="D1158" s="23"/>
      <c r="E1158" s="23"/>
      <c r="F1158" s="14" t="str">
        <f>LEFT(Table36[[#This Row],[Account Description ]],5)</f>
        <v/>
      </c>
      <c r="G1158" s="1"/>
      <c r="H1158" s="1"/>
      <c r="I1158" s="20"/>
      <c r="J1158" s="1"/>
      <c r="K1158" s="16"/>
      <c r="L1158" s="16"/>
      <c r="M1158" s="17">
        <f>Table36[[#This Row],[Debet]]</f>
        <v>0</v>
      </c>
      <c r="T1158"/>
    </row>
    <row r="1159" spans="1:20" x14ac:dyDescent="0.25">
      <c r="A1159" s="11"/>
      <c r="B1159" s="1"/>
      <c r="C1159" s="13"/>
      <c r="D1159" s="23"/>
      <c r="E1159" s="23"/>
      <c r="F1159" s="14" t="str">
        <f>LEFT(Table36[[#This Row],[Account Description ]],5)</f>
        <v/>
      </c>
      <c r="G1159" s="1"/>
      <c r="H1159" s="1"/>
      <c r="I1159" s="20"/>
      <c r="J1159" s="1"/>
      <c r="K1159" s="16"/>
      <c r="L1159" s="16"/>
      <c r="M1159" s="17">
        <f>Table36[[#This Row],[Debet]]</f>
        <v>0</v>
      </c>
      <c r="T1159"/>
    </row>
    <row r="1160" spans="1:20" x14ac:dyDescent="0.25">
      <c r="A1160" s="11"/>
      <c r="B1160" s="1"/>
      <c r="C1160" s="13"/>
      <c r="D1160" s="23"/>
      <c r="E1160" s="23"/>
      <c r="F1160" s="14" t="str">
        <f>LEFT(Table36[[#This Row],[Account Description ]],5)</f>
        <v/>
      </c>
      <c r="G1160" s="1"/>
      <c r="H1160" s="1"/>
      <c r="I1160" s="20"/>
      <c r="J1160" s="1"/>
      <c r="K1160" s="16"/>
      <c r="L1160" s="16"/>
      <c r="M1160" s="17">
        <f>Table36[[#This Row],[Debet]]</f>
        <v>0</v>
      </c>
      <c r="T1160"/>
    </row>
    <row r="1161" spans="1:20" x14ac:dyDescent="0.25">
      <c r="A1161" s="11"/>
      <c r="B1161" s="1"/>
      <c r="C1161" s="13"/>
      <c r="D1161" s="23"/>
      <c r="E1161" s="23"/>
      <c r="F1161" s="14" t="str">
        <f>LEFT(Table36[[#This Row],[Account Description ]],5)</f>
        <v/>
      </c>
      <c r="G1161" s="1"/>
      <c r="H1161" s="1"/>
      <c r="I1161" s="20"/>
      <c r="J1161" s="1"/>
      <c r="K1161" s="16"/>
      <c r="L1161" s="16"/>
      <c r="M1161" s="17">
        <f>Table36[[#This Row],[Debet]]</f>
        <v>0</v>
      </c>
      <c r="T1161"/>
    </row>
    <row r="1162" spans="1:20" x14ac:dyDescent="0.25">
      <c r="A1162" s="11"/>
      <c r="B1162" s="1"/>
      <c r="C1162" s="13"/>
      <c r="D1162" s="23"/>
      <c r="E1162" s="23"/>
      <c r="F1162" s="14" t="str">
        <f>LEFT(Table36[[#This Row],[Account Description ]],5)</f>
        <v/>
      </c>
      <c r="G1162" s="1"/>
      <c r="H1162" s="1"/>
      <c r="I1162" s="20"/>
      <c r="J1162" s="1"/>
      <c r="K1162" s="16"/>
      <c r="L1162" s="16"/>
      <c r="M1162" s="17">
        <f>Table36[[#This Row],[Debet]]</f>
        <v>0</v>
      </c>
      <c r="T1162"/>
    </row>
    <row r="1163" spans="1:20" x14ac:dyDescent="0.25">
      <c r="A1163" s="11"/>
      <c r="B1163" s="1"/>
      <c r="C1163" s="13"/>
      <c r="D1163" s="23"/>
      <c r="E1163" s="23"/>
      <c r="F1163" s="14" t="str">
        <f>LEFT(Table36[[#This Row],[Account Description ]],5)</f>
        <v/>
      </c>
      <c r="G1163" s="1"/>
      <c r="H1163" s="1"/>
      <c r="I1163" s="20"/>
      <c r="J1163" s="1"/>
      <c r="K1163" s="16"/>
      <c r="L1163" s="16"/>
      <c r="M1163" s="17">
        <f>Table36[[#This Row],[Debet]]</f>
        <v>0</v>
      </c>
      <c r="T1163"/>
    </row>
    <row r="1164" spans="1:20" x14ac:dyDescent="0.25">
      <c r="A1164" s="11"/>
      <c r="B1164" s="1"/>
      <c r="C1164" s="13"/>
      <c r="D1164" s="23"/>
      <c r="E1164" s="23"/>
      <c r="F1164" s="14" t="str">
        <f>LEFT(Table36[[#This Row],[Account Description ]],5)</f>
        <v/>
      </c>
      <c r="G1164" s="1"/>
      <c r="H1164" s="1"/>
      <c r="I1164" s="20"/>
      <c r="J1164" s="1"/>
      <c r="K1164" s="16"/>
      <c r="L1164" s="16"/>
      <c r="M1164" s="17">
        <f>Table36[[#This Row],[Debet]]</f>
        <v>0</v>
      </c>
      <c r="T1164"/>
    </row>
    <row r="1165" spans="1:20" x14ac:dyDescent="0.25">
      <c r="A1165" s="11"/>
      <c r="B1165" s="1"/>
      <c r="C1165" s="13"/>
      <c r="D1165" s="23"/>
      <c r="E1165" s="23"/>
      <c r="F1165" s="14" t="str">
        <f>LEFT(Table36[[#This Row],[Account Description ]],5)</f>
        <v/>
      </c>
      <c r="G1165" s="1"/>
      <c r="H1165" s="1"/>
      <c r="I1165" s="20"/>
      <c r="J1165" s="1"/>
      <c r="K1165" s="16"/>
      <c r="L1165" s="16"/>
      <c r="M1165" s="17">
        <f>Table36[[#This Row],[Debet]]</f>
        <v>0</v>
      </c>
      <c r="T1165"/>
    </row>
    <row r="1166" spans="1:20" x14ac:dyDescent="0.25">
      <c r="A1166" s="11"/>
      <c r="B1166" s="1"/>
      <c r="C1166" s="13"/>
      <c r="D1166" s="23"/>
      <c r="E1166" s="23"/>
      <c r="F1166" s="14" t="str">
        <f>LEFT(Table36[[#This Row],[Account Description ]],5)</f>
        <v/>
      </c>
      <c r="G1166" s="1"/>
      <c r="H1166" s="1"/>
      <c r="I1166" s="20"/>
      <c r="J1166" s="1"/>
      <c r="K1166" s="16"/>
      <c r="L1166" s="16"/>
      <c r="M1166" s="17">
        <f>Table36[[#This Row],[Debet]]</f>
        <v>0</v>
      </c>
      <c r="T1166"/>
    </row>
    <row r="1167" spans="1:20" x14ac:dyDescent="0.25">
      <c r="A1167" s="11"/>
      <c r="B1167" s="1"/>
      <c r="C1167" s="13"/>
      <c r="D1167" s="23"/>
      <c r="E1167" s="23"/>
      <c r="F1167" s="14" t="str">
        <f>LEFT(Table36[[#This Row],[Account Description ]],5)</f>
        <v/>
      </c>
      <c r="G1167" s="1"/>
      <c r="H1167" s="1"/>
      <c r="I1167" s="20"/>
      <c r="J1167" s="1"/>
      <c r="K1167" s="16"/>
      <c r="L1167" s="16"/>
      <c r="M1167" s="17">
        <f>Table36[[#This Row],[Debet]]</f>
        <v>0</v>
      </c>
      <c r="T1167"/>
    </row>
    <row r="1168" spans="1:20" x14ac:dyDescent="0.25">
      <c r="A1168" s="11"/>
      <c r="B1168" s="1"/>
      <c r="C1168" s="13"/>
      <c r="D1168" s="23"/>
      <c r="E1168" s="23"/>
      <c r="F1168" s="14" t="str">
        <f>LEFT(Table36[[#This Row],[Account Description ]],5)</f>
        <v/>
      </c>
      <c r="G1168" s="1"/>
      <c r="H1168" s="1"/>
      <c r="I1168" s="20"/>
      <c r="J1168" s="1"/>
      <c r="K1168" s="16"/>
      <c r="L1168" s="16"/>
      <c r="M1168" s="17">
        <f>Table36[[#This Row],[Debet]]</f>
        <v>0</v>
      </c>
      <c r="T1168"/>
    </row>
    <row r="1169" spans="1:20" x14ac:dyDescent="0.25">
      <c r="A1169" s="11"/>
      <c r="B1169" s="1"/>
      <c r="C1169" s="13"/>
      <c r="D1169" s="23"/>
      <c r="E1169" s="23"/>
      <c r="F1169" s="14" t="str">
        <f>LEFT(Table36[[#This Row],[Account Description ]],5)</f>
        <v/>
      </c>
      <c r="G1169" s="1"/>
      <c r="H1169" s="1"/>
      <c r="I1169" s="20"/>
      <c r="J1169" s="1"/>
      <c r="K1169" s="16"/>
      <c r="L1169" s="16"/>
      <c r="M1169" s="17">
        <f>Table36[[#This Row],[Debet]]</f>
        <v>0</v>
      </c>
      <c r="T1169"/>
    </row>
    <row r="1170" spans="1:20" x14ac:dyDescent="0.25">
      <c r="A1170" s="11"/>
      <c r="B1170" s="1"/>
      <c r="C1170" s="13"/>
      <c r="D1170" s="23"/>
      <c r="E1170" s="23"/>
      <c r="F1170" s="14" t="str">
        <f>LEFT(Table36[[#This Row],[Account Description ]],5)</f>
        <v/>
      </c>
      <c r="G1170" s="1"/>
      <c r="H1170" s="1"/>
      <c r="I1170" s="20"/>
      <c r="J1170" s="1"/>
      <c r="K1170" s="16"/>
      <c r="L1170" s="16"/>
      <c r="M1170" s="17">
        <f>Table36[[#This Row],[Debet]]</f>
        <v>0</v>
      </c>
      <c r="T1170"/>
    </row>
    <row r="1171" spans="1:20" x14ac:dyDescent="0.25">
      <c r="A1171" s="11"/>
      <c r="B1171" s="1"/>
      <c r="C1171" s="13"/>
      <c r="D1171" s="23"/>
      <c r="E1171" s="23"/>
      <c r="F1171" s="14" t="str">
        <f>LEFT(Table36[[#This Row],[Account Description ]],5)</f>
        <v/>
      </c>
      <c r="G1171" s="1"/>
      <c r="H1171" s="1"/>
      <c r="I1171" s="20"/>
      <c r="J1171" s="1"/>
      <c r="K1171" s="16"/>
      <c r="L1171" s="16"/>
      <c r="M1171" s="17">
        <f>Table36[[#This Row],[Debet]]</f>
        <v>0</v>
      </c>
      <c r="T1171"/>
    </row>
    <row r="1172" spans="1:20" x14ac:dyDescent="0.25">
      <c r="A1172" s="11"/>
      <c r="B1172" s="1"/>
      <c r="C1172" s="13"/>
      <c r="D1172" s="23"/>
      <c r="E1172" s="23"/>
      <c r="F1172" s="14" t="str">
        <f>LEFT(Table36[[#This Row],[Account Description ]],5)</f>
        <v/>
      </c>
      <c r="G1172" s="1"/>
      <c r="H1172" s="1"/>
      <c r="I1172" s="20"/>
      <c r="J1172" s="1"/>
      <c r="K1172" s="16"/>
      <c r="L1172" s="16"/>
      <c r="M1172" s="17">
        <f>Table36[[#This Row],[Debet]]</f>
        <v>0</v>
      </c>
      <c r="T1172"/>
    </row>
    <row r="1173" spans="1:20" x14ac:dyDescent="0.25">
      <c r="A1173" s="11"/>
      <c r="B1173" s="1"/>
      <c r="C1173" s="13"/>
      <c r="D1173" s="23"/>
      <c r="E1173" s="23"/>
      <c r="F1173" s="14" t="str">
        <f>LEFT(Table36[[#This Row],[Account Description ]],5)</f>
        <v/>
      </c>
      <c r="G1173" s="1"/>
      <c r="H1173" s="1"/>
      <c r="I1173" s="20"/>
      <c r="J1173" s="1"/>
      <c r="K1173" s="16"/>
      <c r="L1173" s="16"/>
      <c r="M1173" s="17">
        <f>Table36[[#This Row],[Debet]]</f>
        <v>0</v>
      </c>
      <c r="T1173"/>
    </row>
    <row r="1174" spans="1:20" x14ac:dyDescent="0.25">
      <c r="A1174" s="11"/>
      <c r="B1174" s="1"/>
      <c r="C1174" s="13"/>
      <c r="D1174" s="23"/>
      <c r="E1174" s="23"/>
      <c r="F1174" s="14" t="str">
        <f>LEFT(Table36[[#This Row],[Account Description ]],5)</f>
        <v/>
      </c>
      <c r="G1174" s="1"/>
      <c r="H1174" s="1"/>
      <c r="I1174" s="20"/>
      <c r="J1174" s="1"/>
      <c r="K1174" s="16"/>
      <c r="L1174" s="16"/>
      <c r="M1174" s="17">
        <f>Table36[[#This Row],[Debet]]</f>
        <v>0</v>
      </c>
      <c r="T1174"/>
    </row>
    <row r="1175" spans="1:20" x14ac:dyDescent="0.25">
      <c r="A1175" s="11"/>
      <c r="B1175" s="1"/>
      <c r="C1175" s="13"/>
      <c r="D1175" s="23"/>
      <c r="E1175" s="23"/>
      <c r="F1175" s="14" t="str">
        <f>LEFT(Table36[[#This Row],[Account Description ]],5)</f>
        <v/>
      </c>
      <c r="G1175" s="1"/>
      <c r="H1175" s="1"/>
      <c r="I1175" s="20"/>
      <c r="J1175" s="1"/>
      <c r="K1175" s="16"/>
      <c r="L1175" s="16"/>
      <c r="M1175" s="17">
        <f>Table36[[#This Row],[Debet]]</f>
        <v>0</v>
      </c>
      <c r="T1175"/>
    </row>
    <row r="1176" spans="1:20" x14ac:dyDescent="0.25">
      <c r="A1176" s="11"/>
      <c r="B1176" s="1"/>
      <c r="C1176" s="13"/>
      <c r="D1176" s="23"/>
      <c r="E1176" s="23"/>
      <c r="F1176" s="14" t="str">
        <f>LEFT(Table36[[#This Row],[Account Description ]],5)</f>
        <v/>
      </c>
      <c r="G1176" s="1"/>
      <c r="H1176" s="1"/>
      <c r="I1176" s="20"/>
      <c r="J1176" s="1"/>
      <c r="K1176" s="16"/>
      <c r="L1176" s="16"/>
      <c r="M1176" s="17">
        <f>Table36[[#This Row],[Debet]]</f>
        <v>0</v>
      </c>
      <c r="T1176"/>
    </row>
    <row r="1177" spans="1:20" x14ac:dyDescent="0.25">
      <c r="A1177" s="11"/>
      <c r="B1177" s="1"/>
      <c r="C1177" s="13"/>
      <c r="D1177" s="23"/>
      <c r="E1177" s="23"/>
      <c r="F1177" s="14" t="str">
        <f>LEFT(Table36[[#This Row],[Account Description ]],5)</f>
        <v/>
      </c>
      <c r="G1177" s="1"/>
      <c r="H1177" s="1"/>
      <c r="I1177" s="20"/>
      <c r="J1177" s="1"/>
      <c r="K1177" s="16"/>
      <c r="L1177" s="16"/>
      <c r="M1177" s="17">
        <f>Table36[[#This Row],[Debet]]</f>
        <v>0</v>
      </c>
      <c r="T1177"/>
    </row>
    <row r="1178" spans="1:20" x14ac:dyDescent="0.25">
      <c r="A1178" s="11"/>
      <c r="B1178" s="1"/>
      <c r="C1178" s="13"/>
      <c r="D1178" s="23"/>
      <c r="E1178" s="23"/>
      <c r="F1178" s="14" t="str">
        <f>LEFT(Table36[[#This Row],[Account Description ]],5)</f>
        <v/>
      </c>
      <c r="G1178" s="1"/>
      <c r="H1178" s="1"/>
      <c r="I1178" s="20"/>
      <c r="J1178" s="1"/>
      <c r="K1178" s="16"/>
      <c r="L1178" s="16"/>
      <c r="M1178" s="17">
        <f>Table36[[#This Row],[Debet]]</f>
        <v>0</v>
      </c>
      <c r="T1178"/>
    </row>
    <row r="1179" spans="1:20" x14ac:dyDescent="0.25">
      <c r="A1179" s="11"/>
      <c r="B1179" s="1"/>
      <c r="C1179" s="13"/>
      <c r="D1179" s="23"/>
      <c r="E1179" s="23"/>
      <c r="F1179" s="14" t="str">
        <f>LEFT(Table36[[#This Row],[Account Description ]],5)</f>
        <v/>
      </c>
      <c r="G1179" s="1"/>
      <c r="H1179" s="1"/>
      <c r="I1179" s="20"/>
      <c r="J1179" s="1"/>
      <c r="K1179" s="16"/>
      <c r="L1179" s="16"/>
      <c r="M1179" s="17">
        <f>Table36[[#This Row],[Debet]]</f>
        <v>0</v>
      </c>
      <c r="T1179"/>
    </row>
    <row r="1180" spans="1:20" x14ac:dyDescent="0.25">
      <c r="A1180" s="11"/>
      <c r="B1180" s="1"/>
      <c r="C1180" s="13"/>
      <c r="D1180" s="23"/>
      <c r="E1180" s="23"/>
      <c r="F1180" s="14" t="str">
        <f>LEFT(Table36[[#This Row],[Account Description ]],5)</f>
        <v/>
      </c>
      <c r="G1180" s="1"/>
      <c r="H1180" s="1"/>
      <c r="I1180" s="20"/>
      <c r="J1180" s="1"/>
      <c r="K1180" s="16"/>
      <c r="L1180" s="16"/>
      <c r="M1180" s="17">
        <f>Table36[[#This Row],[Debet]]</f>
        <v>0</v>
      </c>
      <c r="T1180"/>
    </row>
    <row r="1181" spans="1:20" x14ac:dyDescent="0.25">
      <c r="A1181" s="11"/>
      <c r="B1181" s="1"/>
      <c r="C1181" s="13"/>
      <c r="D1181" s="23"/>
      <c r="E1181" s="23"/>
      <c r="F1181" s="14" t="str">
        <f>LEFT(Table36[[#This Row],[Account Description ]],5)</f>
        <v/>
      </c>
      <c r="G1181" s="1"/>
      <c r="H1181" s="1"/>
      <c r="I1181" s="20"/>
      <c r="J1181" s="1"/>
      <c r="K1181" s="16"/>
      <c r="L1181" s="16"/>
      <c r="M1181" s="17">
        <f>Table36[[#This Row],[Debet]]</f>
        <v>0</v>
      </c>
      <c r="T1181"/>
    </row>
    <row r="1182" spans="1:20" x14ac:dyDescent="0.25">
      <c r="A1182" s="11"/>
      <c r="B1182" s="1"/>
      <c r="C1182" s="13"/>
      <c r="D1182" s="23"/>
      <c r="E1182" s="23"/>
      <c r="F1182" s="14" t="str">
        <f>LEFT(Table36[[#This Row],[Account Description ]],5)</f>
        <v/>
      </c>
      <c r="G1182" s="1"/>
      <c r="H1182" s="1"/>
      <c r="I1182" s="20"/>
      <c r="J1182" s="1"/>
      <c r="K1182" s="16"/>
      <c r="L1182" s="16"/>
      <c r="M1182" s="17">
        <f>Table36[[#This Row],[Debet]]</f>
        <v>0</v>
      </c>
      <c r="T1182"/>
    </row>
    <row r="1183" spans="1:20" x14ac:dyDescent="0.25">
      <c r="A1183" s="11"/>
      <c r="B1183" s="1"/>
      <c r="C1183" s="13"/>
      <c r="D1183" s="23"/>
      <c r="E1183" s="23"/>
      <c r="F1183" s="14" t="str">
        <f>LEFT(Table36[[#This Row],[Account Description ]],5)</f>
        <v/>
      </c>
      <c r="G1183" s="1"/>
      <c r="H1183" s="1"/>
      <c r="I1183" s="20"/>
      <c r="J1183" s="1"/>
      <c r="K1183" s="16"/>
      <c r="L1183" s="16"/>
      <c r="M1183" s="17">
        <f>Table36[[#This Row],[Debet]]</f>
        <v>0</v>
      </c>
      <c r="T1183"/>
    </row>
    <row r="1184" spans="1:20" x14ac:dyDescent="0.25">
      <c r="A1184" s="11"/>
      <c r="B1184" s="1"/>
      <c r="C1184" s="13"/>
      <c r="D1184" s="23"/>
      <c r="E1184" s="23"/>
      <c r="F1184" s="14" t="str">
        <f>LEFT(Table36[[#This Row],[Account Description ]],5)</f>
        <v/>
      </c>
      <c r="G1184" s="1"/>
      <c r="H1184" s="1"/>
      <c r="I1184" s="20"/>
      <c r="J1184" s="1"/>
      <c r="K1184" s="16"/>
      <c r="L1184" s="16"/>
      <c r="M1184" s="17">
        <f>Table36[[#This Row],[Debet]]</f>
        <v>0</v>
      </c>
      <c r="T1184"/>
    </row>
    <row r="1185" spans="1:20" x14ac:dyDescent="0.25">
      <c r="A1185" s="11"/>
      <c r="B1185" s="1"/>
      <c r="C1185" s="13"/>
      <c r="D1185" s="23"/>
      <c r="E1185" s="23"/>
      <c r="F1185" s="14" t="str">
        <f>LEFT(Table36[[#This Row],[Account Description ]],5)</f>
        <v/>
      </c>
      <c r="G1185" s="1"/>
      <c r="H1185" s="1"/>
      <c r="I1185" s="20"/>
      <c r="J1185" s="1"/>
      <c r="K1185" s="16"/>
      <c r="L1185" s="16"/>
      <c r="M1185" s="17">
        <f>Table36[[#This Row],[Debet]]</f>
        <v>0</v>
      </c>
      <c r="T1185"/>
    </row>
    <row r="1186" spans="1:20" x14ac:dyDescent="0.25">
      <c r="A1186" s="11"/>
      <c r="B1186" s="1"/>
      <c r="C1186" s="13"/>
      <c r="D1186" s="23"/>
      <c r="E1186" s="23"/>
      <c r="F1186" s="14" t="str">
        <f>LEFT(Table36[[#This Row],[Account Description ]],5)</f>
        <v/>
      </c>
      <c r="G1186" s="1"/>
      <c r="H1186" s="1"/>
      <c r="I1186" s="20"/>
      <c r="J1186" s="1"/>
      <c r="K1186" s="16"/>
      <c r="L1186" s="16"/>
      <c r="M1186" s="17">
        <f>Table36[[#This Row],[Debet]]</f>
        <v>0</v>
      </c>
      <c r="T1186"/>
    </row>
    <row r="1187" spans="1:20" x14ac:dyDescent="0.25">
      <c r="A1187" s="11"/>
      <c r="B1187" s="1"/>
      <c r="C1187" s="13"/>
      <c r="D1187" s="23"/>
      <c r="E1187" s="23"/>
      <c r="F1187" s="14" t="str">
        <f>LEFT(Table36[[#This Row],[Account Description ]],5)</f>
        <v/>
      </c>
      <c r="G1187" s="1"/>
      <c r="H1187" s="1"/>
      <c r="I1187" s="20"/>
      <c r="J1187" s="1"/>
      <c r="K1187" s="16"/>
      <c r="L1187" s="16"/>
      <c r="M1187" s="17">
        <f>Table36[[#This Row],[Debet]]</f>
        <v>0</v>
      </c>
      <c r="T1187"/>
    </row>
    <row r="1188" spans="1:20" x14ac:dyDescent="0.25">
      <c r="A1188" s="11"/>
      <c r="B1188" s="1"/>
      <c r="C1188" s="13"/>
      <c r="D1188" s="23"/>
      <c r="E1188" s="23"/>
      <c r="F1188" s="14" t="str">
        <f>LEFT(Table36[[#This Row],[Account Description ]],5)</f>
        <v/>
      </c>
      <c r="G1188" s="1"/>
      <c r="H1188" s="1"/>
      <c r="I1188" s="20"/>
      <c r="J1188" s="1"/>
      <c r="K1188" s="16"/>
      <c r="L1188" s="16"/>
      <c r="M1188" s="17">
        <f>Table36[[#This Row],[Debet]]</f>
        <v>0</v>
      </c>
      <c r="T1188"/>
    </row>
    <row r="1189" spans="1:20" x14ac:dyDescent="0.25">
      <c r="A1189" s="11"/>
      <c r="B1189" s="1"/>
      <c r="C1189" s="13"/>
      <c r="D1189" s="23"/>
      <c r="E1189" s="23"/>
      <c r="F1189" s="14" t="str">
        <f>LEFT(Table36[[#This Row],[Account Description ]],5)</f>
        <v/>
      </c>
      <c r="G1189" s="1"/>
      <c r="H1189" s="1"/>
      <c r="I1189" s="20"/>
      <c r="J1189" s="1"/>
      <c r="K1189" s="16"/>
      <c r="L1189" s="16"/>
      <c r="M1189" s="17">
        <f>Table36[[#This Row],[Debet]]</f>
        <v>0</v>
      </c>
      <c r="T1189"/>
    </row>
    <row r="1190" spans="1:20" x14ac:dyDescent="0.25">
      <c r="A1190" s="11"/>
      <c r="B1190" s="1"/>
      <c r="C1190" s="13"/>
      <c r="D1190" s="23"/>
      <c r="E1190" s="23"/>
      <c r="F1190" s="14" t="str">
        <f>LEFT(Table36[[#This Row],[Account Description ]],5)</f>
        <v/>
      </c>
      <c r="G1190" s="1"/>
      <c r="H1190" s="1"/>
      <c r="I1190" s="20"/>
      <c r="J1190" s="1"/>
      <c r="K1190" s="16"/>
      <c r="L1190" s="16"/>
      <c r="M1190" s="17">
        <f>Table36[[#This Row],[Debet]]</f>
        <v>0</v>
      </c>
      <c r="T1190"/>
    </row>
    <row r="1191" spans="1:20" x14ac:dyDescent="0.25">
      <c r="A1191" s="11"/>
      <c r="B1191" s="1"/>
      <c r="C1191" s="13"/>
      <c r="D1191" s="23"/>
      <c r="E1191" s="23"/>
      <c r="F1191" s="14" t="str">
        <f>LEFT(Table36[[#This Row],[Account Description ]],5)</f>
        <v/>
      </c>
      <c r="G1191" s="1"/>
      <c r="H1191" s="1"/>
      <c r="I1191" s="20"/>
      <c r="J1191" s="1"/>
      <c r="K1191" s="16"/>
      <c r="L1191" s="16"/>
      <c r="M1191" s="17">
        <f>Table36[[#This Row],[Debet]]</f>
        <v>0</v>
      </c>
      <c r="T1191"/>
    </row>
    <row r="1192" spans="1:20" x14ac:dyDescent="0.25">
      <c r="A1192" s="11"/>
      <c r="B1192" s="1"/>
      <c r="C1192" s="13"/>
      <c r="D1192" s="23"/>
      <c r="E1192" s="23"/>
      <c r="F1192" s="14" t="str">
        <f>LEFT(Table36[[#This Row],[Account Description ]],5)</f>
        <v/>
      </c>
      <c r="G1192" s="1"/>
      <c r="H1192" s="1"/>
      <c r="I1192" s="20"/>
      <c r="J1192" s="1"/>
      <c r="K1192" s="16"/>
      <c r="L1192" s="16"/>
      <c r="M1192" s="17">
        <f>Table36[[#This Row],[Debet]]</f>
        <v>0</v>
      </c>
      <c r="T1192"/>
    </row>
    <row r="1193" spans="1:20" x14ac:dyDescent="0.25">
      <c r="A1193" s="11"/>
      <c r="B1193" s="1"/>
      <c r="C1193" s="13"/>
      <c r="D1193" s="23"/>
      <c r="E1193" s="23"/>
      <c r="F1193" s="14" t="str">
        <f>LEFT(Table36[[#This Row],[Account Description ]],5)</f>
        <v/>
      </c>
      <c r="G1193" s="1"/>
      <c r="H1193" s="1"/>
      <c r="I1193" s="20"/>
      <c r="J1193" s="1"/>
      <c r="K1193" s="16"/>
      <c r="L1193" s="16"/>
      <c r="M1193" s="17">
        <f>Table36[[#This Row],[Debet]]</f>
        <v>0</v>
      </c>
      <c r="T1193"/>
    </row>
    <row r="1194" spans="1:20" x14ac:dyDescent="0.25">
      <c r="A1194" s="11"/>
      <c r="B1194" s="1"/>
      <c r="C1194" s="13"/>
      <c r="D1194" s="23"/>
      <c r="E1194" s="23"/>
      <c r="F1194" s="14" t="str">
        <f>LEFT(Table36[[#This Row],[Account Description ]],5)</f>
        <v/>
      </c>
      <c r="G1194" s="1"/>
      <c r="H1194" s="1"/>
      <c r="I1194" s="20"/>
      <c r="J1194" s="1"/>
      <c r="K1194" s="16"/>
      <c r="L1194" s="16"/>
      <c r="M1194" s="17">
        <f>Table36[[#This Row],[Debet]]</f>
        <v>0</v>
      </c>
      <c r="T1194"/>
    </row>
    <row r="1195" spans="1:20" x14ac:dyDescent="0.25">
      <c r="A1195" s="11"/>
      <c r="B1195" s="1"/>
      <c r="C1195" s="13"/>
      <c r="D1195" s="23"/>
      <c r="E1195" s="23"/>
      <c r="F1195" s="14" t="str">
        <f>LEFT(Table36[[#This Row],[Account Description ]],5)</f>
        <v/>
      </c>
      <c r="G1195" s="1"/>
      <c r="H1195" s="1"/>
      <c r="I1195" s="20"/>
      <c r="J1195" s="1"/>
      <c r="K1195" s="16"/>
      <c r="L1195" s="16"/>
      <c r="M1195" s="17">
        <f>Table36[[#This Row],[Debet]]</f>
        <v>0</v>
      </c>
      <c r="T1195"/>
    </row>
    <row r="1196" spans="1:20" x14ac:dyDescent="0.25">
      <c r="A1196" s="11"/>
      <c r="B1196" s="1"/>
      <c r="C1196" s="13"/>
      <c r="D1196" s="23"/>
      <c r="E1196" s="23"/>
      <c r="F1196" s="14" t="str">
        <f>LEFT(Table36[[#This Row],[Account Description ]],5)</f>
        <v/>
      </c>
      <c r="G1196" s="1"/>
      <c r="H1196" s="1"/>
      <c r="I1196" s="20"/>
      <c r="J1196" s="1"/>
      <c r="K1196" s="16"/>
      <c r="L1196" s="16"/>
      <c r="M1196" s="17">
        <f>Table36[[#This Row],[Debet]]</f>
        <v>0</v>
      </c>
      <c r="T1196"/>
    </row>
    <row r="1197" spans="1:20" x14ac:dyDescent="0.25">
      <c r="A1197" s="11"/>
      <c r="B1197" s="1"/>
      <c r="C1197" s="13"/>
      <c r="D1197" s="23"/>
      <c r="E1197" s="23"/>
      <c r="F1197" s="14" t="str">
        <f>LEFT(Table36[[#This Row],[Account Description ]],5)</f>
        <v/>
      </c>
      <c r="G1197" s="1"/>
      <c r="H1197" s="1"/>
      <c r="I1197" s="20"/>
      <c r="J1197" s="1"/>
      <c r="K1197" s="16"/>
      <c r="L1197" s="16"/>
      <c r="M1197" s="17">
        <f>Table36[[#This Row],[Debet]]</f>
        <v>0</v>
      </c>
      <c r="T1197"/>
    </row>
    <row r="1198" spans="1:20" x14ac:dyDescent="0.25">
      <c r="A1198" s="11"/>
      <c r="B1198" s="1"/>
      <c r="C1198" s="13"/>
      <c r="D1198" s="23"/>
      <c r="E1198" s="23"/>
      <c r="F1198" s="14" t="str">
        <f>LEFT(Table36[[#This Row],[Account Description ]],5)</f>
        <v/>
      </c>
      <c r="G1198" s="1"/>
      <c r="H1198" s="1"/>
      <c r="I1198" s="20"/>
      <c r="J1198" s="1"/>
      <c r="K1198" s="16"/>
      <c r="L1198" s="16"/>
      <c r="M1198" s="17">
        <f>Table36[[#This Row],[Debet]]</f>
        <v>0</v>
      </c>
      <c r="T1198"/>
    </row>
    <row r="1199" spans="1:20" x14ac:dyDescent="0.25">
      <c r="A1199" s="11"/>
      <c r="B1199" s="1"/>
      <c r="C1199" s="13"/>
      <c r="D1199" s="23"/>
      <c r="E1199" s="23"/>
      <c r="F1199" s="14" t="str">
        <f>LEFT(Table36[[#This Row],[Account Description ]],5)</f>
        <v/>
      </c>
      <c r="G1199" s="1"/>
      <c r="H1199" s="1"/>
      <c r="I1199" s="20"/>
      <c r="J1199" s="1"/>
      <c r="K1199" s="16"/>
      <c r="L1199" s="16"/>
      <c r="M1199" s="17">
        <f>Table36[[#This Row],[Debet]]</f>
        <v>0</v>
      </c>
      <c r="T1199"/>
    </row>
    <row r="1200" spans="1:20" x14ac:dyDescent="0.25">
      <c r="A1200" s="11"/>
      <c r="B1200" s="1"/>
      <c r="C1200" s="13"/>
      <c r="D1200" s="23"/>
      <c r="E1200" s="23"/>
      <c r="F1200" s="14" t="str">
        <f>LEFT(Table36[[#This Row],[Account Description ]],5)</f>
        <v/>
      </c>
      <c r="G1200" s="1"/>
      <c r="H1200" s="1"/>
      <c r="I1200" s="20"/>
      <c r="J1200" s="1"/>
      <c r="K1200" s="16"/>
      <c r="L1200" s="16"/>
      <c r="M1200" s="17">
        <f>Table36[[#This Row],[Debet]]</f>
        <v>0</v>
      </c>
      <c r="T1200"/>
    </row>
    <row r="1201" spans="1:20" x14ac:dyDescent="0.25">
      <c r="A1201" s="11"/>
      <c r="B1201" s="1"/>
      <c r="C1201" s="13"/>
      <c r="D1201" s="23"/>
      <c r="E1201" s="23"/>
      <c r="F1201" s="14" t="str">
        <f>LEFT(Table36[[#This Row],[Account Description ]],5)</f>
        <v/>
      </c>
      <c r="G1201" s="1"/>
      <c r="H1201" s="1"/>
      <c r="I1201" s="20"/>
      <c r="J1201" s="1"/>
      <c r="K1201" s="16"/>
      <c r="L1201" s="16"/>
      <c r="M1201" s="17">
        <f>Table36[[#This Row],[Debet]]</f>
        <v>0</v>
      </c>
      <c r="T1201"/>
    </row>
    <row r="1202" spans="1:20" x14ac:dyDescent="0.25">
      <c r="A1202" s="11"/>
      <c r="B1202" s="1"/>
      <c r="C1202" s="13"/>
      <c r="D1202" s="23"/>
      <c r="E1202" s="23"/>
      <c r="F1202" s="14" t="str">
        <f>LEFT(Table36[[#This Row],[Account Description ]],5)</f>
        <v/>
      </c>
      <c r="G1202" s="1"/>
      <c r="H1202" s="1"/>
      <c r="I1202" s="20"/>
      <c r="J1202" s="1"/>
      <c r="K1202" s="16"/>
      <c r="L1202" s="16"/>
      <c r="M1202" s="17">
        <f>Table36[[#This Row],[Debet]]</f>
        <v>0</v>
      </c>
      <c r="T1202"/>
    </row>
    <row r="1203" spans="1:20" x14ac:dyDescent="0.25">
      <c r="A1203" s="11"/>
      <c r="B1203" s="1"/>
      <c r="C1203" s="13"/>
      <c r="D1203" s="23"/>
      <c r="E1203" s="23"/>
      <c r="F1203" s="14" t="str">
        <f>LEFT(Table36[[#This Row],[Account Description ]],5)</f>
        <v/>
      </c>
      <c r="G1203" s="1"/>
      <c r="H1203" s="1"/>
      <c r="I1203" s="20"/>
      <c r="J1203" s="1"/>
      <c r="K1203" s="16"/>
      <c r="L1203" s="16"/>
      <c r="M1203" s="17">
        <f>Table36[[#This Row],[Debet]]</f>
        <v>0</v>
      </c>
      <c r="T1203"/>
    </row>
    <row r="1204" spans="1:20" x14ac:dyDescent="0.25">
      <c r="A1204" s="11"/>
      <c r="B1204" s="1"/>
      <c r="C1204" s="13"/>
      <c r="D1204" s="23"/>
      <c r="E1204" s="23"/>
      <c r="F1204" s="14" t="str">
        <f>LEFT(Table36[[#This Row],[Account Description ]],5)</f>
        <v/>
      </c>
      <c r="G1204" s="1"/>
      <c r="H1204" s="1"/>
      <c r="I1204" s="20"/>
      <c r="J1204" s="1"/>
      <c r="K1204" s="16"/>
      <c r="L1204" s="16"/>
      <c r="M1204" s="17">
        <f>Table36[[#This Row],[Debet]]</f>
        <v>0</v>
      </c>
      <c r="T1204"/>
    </row>
    <row r="1205" spans="1:20" x14ac:dyDescent="0.25">
      <c r="A1205" s="11"/>
      <c r="B1205" s="1"/>
      <c r="C1205" s="13"/>
      <c r="D1205" s="23"/>
      <c r="E1205" s="23"/>
      <c r="F1205" s="14" t="str">
        <f>LEFT(Table36[[#This Row],[Account Description ]],5)</f>
        <v/>
      </c>
      <c r="G1205" s="1"/>
      <c r="H1205" s="1"/>
      <c r="I1205" s="20"/>
      <c r="J1205" s="1"/>
      <c r="K1205" s="16"/>
      <c r="L1205" s="16"/>
      <c r="M1205" s="17">
        <f>Table36[[#This Row],[Debet]]</f>
        <v>0</v>
      </c>
      <c r="T1205"/>
    </row>
    <row r="1206" spans="1:20" x14ac:dyDescent="0.25">
      <c r="A1206" s="11"/>
      <c r="B1206" s="1"/>
      <c r="C1206" s="13"/>
      <c r="D1206" s="23"/>
      <c r="E1206" s="23"/>
      <c r="F1206" s="14" t="str">
        <f>LEFT(Table36[[#This Row],[Account Description ]],5)</f>
        <v/>
      </c>
      <c r="G1206" s="1"/>
      <c r="H1206" s="1"/>
      <c r="I1206" s="20"/>
      <c r="J1206" s="1"/>
      <c r="K1206" s="16"/>
      <c r="L1206" s="16"/>
      <c r="M1206" s="17">
        <f>Table36[[#This Row],[Debet]]</f>
        <v>0</v>
      </c>
      <c r="T1206"/>
    </row>
    <row r="1207" spans="1:20" x14ac:dyDescent="0.25">
      <c r="A1207" s="11"/>
      <c r="B1207" s="1"/>
      <c r="C1207" s="13"/>
      <c r="D1207" s="23"/>
      <c r="E1207" s="23"/>
      <c r="F1207" s="14" t="str">
        <f>LEFT(Table36[[#This Row],[Account Description ]],5)</f>
        <v/>
      </c>
      <c r="G1207" s="1"/>
      <c r="H1207" s="1"/>
      <c r="I1207" s="20"/>
      <c r="J1207" s="1"/>
      <c r="K1207" s="16"/>
      <c r="L1207" s="16"/>
      <c r="M1207" s="17">
        <f>Table36[[#This Row],[Debet]]</f>
        <v>0</v>
      </c>
      <c r="T1207"/>
    </row>
    <row r="1208" spans="1:20" x14ac:dyDescent="0.25">
      <c r="A1208" s="11"/>
      <c r="B1208" s="1"/>
      <c r="C1208" s="13"/>
      <c r="D1208" s="23"/>
      <c r="E1208" s="23"/>
      <c r="F1208" s="14" t="str">
        <f>LEFT(Table36[[#This Row],[Account Description ]],5)</f>
        <v/>
      </c>
      <c r="G1208" s="1"/>
      <c r="H1208" s="1"/>
      <c r="I1208" s="20"/>
      <c r="J1208" s="1"/>
      <c r="K1208" s="16"/>
      <c r="L1208" s="16"/>
      <c r="M1208" s="17">
        <f>Table36[[#This Row],[Debet]]</f>
        <v>0</v>
      </c>
      <c r="T1208"/>
    </row>
    <row r="1209" spans="1:20" x14ac:dyDescent="0.25">
      <c r="A1209" s="11"/>
      <c r="B1209" s="1"/>
      <c r="C1209" s="13"/>
      <c r="D1209" s="23"/>
      <c r="E1209" s="23"/>
      <c r="F1209" s="14" t="str">
        <f>LEFT(Table36[[#This Row],[Account Description ]],5)</f>
        <v/>
      </c>
      <c r="G1209" s="1"/>
      <c r="H1209" s="1"/>
      <c r="I1209" s="20"/>
      <c r="J1209" s="1"/>
      <c r="K1209" s="16"/>
      <c r="L1209" s="16"/>
      <c r="M1209" s="17">
        <f>Table36[[#This Row],[Debet]]</f>
        <v>0</v>
      </c>
      <c r="T1209"/>
    </row>
    <row r="1210" spans="1:20" x14ac:dyDescent="0.25">
      <c r="A1210" s="11"/>
      <c r="B1210" s="1"/>
      <c r="C1210" s="13"/>
      <c r="D1210" s="23"/>
      <c r="E1210" s="23"/>
      <c r="F1210" s="14" t="str">
        <f>LEFT(Table36[[#This Row],[Account Description ]],5)</f>
        <v/>
      </c>
      <c r="G1210" s="1"/>
      <c r="H1210" s="1"/>
      <c r="I1210" s="20"/>
      <c r="J1210" s="1"/>
      <c r="K1210" s="16"/>
      <c r="L1210" s="16"/>
      <c r="M1210" s="17">
        <f>Table36[[#This Row],[Debet]]</f>
        <v>0</v>
      </c>
      <c r="T1210"/>
    </row>
    <row r="1211" spans="1:20" x14ac:dyDescent="0.25">
      <c r="A1211" s="11"/>
      <c r="B1211" s="1"/>
      <c r="C1211" s="13"/>
      <c r="D1211" s="23"/>
      <c r="E1211" s="23"/>
      <c r="F1211" s="14" t="str">
        <f>LEFT(Table36[[#This Row],[Account Description ]],5)</f>
        <v/>
      </c>
      <c r="G1211" s="1"/>
      <c r="H1211" s="1"/>
      <c r="I1211" s="20"/>
      <c r="J1211" s="1"/>
      <c r="K1211" s="16"/>
      <c r="L1211" s="16"/>
      <c r="M1211" s="17">
        <f>Table36[[#This Row],[Debet]]</f>
        <v>0</v>
      </c>
      <c r="T1211"/>
    </row>
    <row r="1212" spans="1:20" x14ac:dyDescent="0.25">
      <c r="A1212" s="11"/>
      <c r="B1212" s="1"/>
      <c r="C1212" s="13"/>
      <c r="D1212" s="23"/>
      <c r="E1212" s="23"/>
      <c r="F1212" s="14" t="str">
        <f>LEFT(Table36[[#This Row],[Account Description ]],5)</f>
        <v/>
      </c>
      <c r="G1212" s="1"/>
      <c r="H1212" s="1"/>
      <c r="I1212" s="20"/>
      <c r="J1212" s="1"/>
      <c r="K1212" s="16"/>
      <c r="L1212" s="16"/>
      <c r="M1212" s="17">
        <f>Table36[[#This Row],[Debet]]</f>
        <v>0</v>
      </c>
      <c r="T1212"/>
    </row>
    <row r="1213" spans="1:20" x14ac:dyDescent="0.25">
      <c r="A1213" s="11"/>
      <c r="B1213" s="1"/>
      <c r="C1213" s="13"/>
      <c r="D1213" s="23"/>
      <c r="E1213" s="23"/>
      <c r="F1213" s="14" t="str">
        <f>LEFT(Table36[[#This Row],[Account Description ]],5)</f>
        <v/>
      </c>
      <c r="G1213" s="1"/>
      <c r="H1213" s="1"/>
      <c r="I1213" s="20"/>
      <c r="J1213" s="1"/>
      <c r="K1213" s="16"/>
      <c r="L1213" s="16"/>
      <c r="M1213" s="17">
        <f>Table36[[#This Row],[Debet]]</f>
        <v>0</v>
      </c>
      <c r="T1213"/>
    </row>
    <row r="1214" spans="1:20" x14ac:dyDescent="0.25">
      <c r="A1214" s="11"/>
      <c r="B1214" s="1"/>
      <c r="C1214" s="13"/>
      <c r="D1214" s="23"/>
      <c r="E1214" s="23"/>
      <c r="F1214" s="14" t="str">
        <f>LEFT(Table36[[#This Row],[Account Description ]],5)</f>
        <v/>
      </c>
      <c r="G1214" s="1"/>
      <c r="H1214" s="1"/>
      <c r="I1214" s="20"/>
      <c r="J1214" s="1"/>
      <c r="K1214" s="16"/>
      <c r="L1214" s="16"/>
      <c r="M1214" s="17">
        <f>Table36[[#This Row],[Debet]]</f>
        <v>0</v>
      </c>
      <c r="T1214"/>
    </row>
    <row r="1215" spans="1:20" x14ac:dyDescent="0.25">
      <c r="A1215" s="11"/>
      <c r="B1215" s="1"/>
      <c r="C1215" s="13"/>
      <c r="D1215" s="23"/>
      <c r="E1215" s="23"/>
      <c r="F1215" s="14" t="str">
        <f>LEFT(Table36[[#This Row],[Account Description ]],5)</f>
        <v/>
      </c>
      <c r="G1215" s="1"/>
      <c r="H1215" s="1"/>
      <c r="I1215" s="20"/>
      <c r="J1215" s="1"/>
      <c r="K1215" s="16"/>
      <c r="L1215" s="16"/>
      <c r="M1215" s="17">
        <f>Table36[[#This Row],[Debet]]</f>
        <v>0</v>
      </c>
      <c r="T1215"/>
    </row>
    <row r="1216" spans="1:20" x14ac:dyDescent="0.25">
      <c r="A1216" s="11"/>
      <c r="B1216" s="1"/>
      <c r="C1216" s="13"/>
      <c r="D1216" s="23"/>
      <c r="E1216" s="23"/>
      <c r="F1216" s="14" t="str">
        <f>LEFT(Table36[[#This Row],[Account Description ]],5)</f>
        <v/>
      </c>
      <c r="G1216" s="1"/>
      <c r="H1216" s="1"/>
      <c r="I1216" s="20"/>
      <c r="J1216" s="1"/>
      <c r="K1216" s="16"/>
      <c r="L1216" s="16"/>
      <c r="M1216" s="17">
        <f>Table36[[#This Row],[Debet]]</f>
        <v>0</v>
      </c>
      <c r="T1216"/>
    </row>
    <row r="1217" spans="1:20" x14ac:dyDescent="0.25">
      <c r="A1217" s="11"/>
      <c r="B1217" s="1"/>
      <c r="C1217" s="13"/>
      <c r="D1217" s="23"/>
      <c r="E1217" s="23"/>
      <c r="F1217" s="14" t="str">
        <f>LEFT(Table36[[#This Row],[Account Description ]],5)</f>
        <v/>
      </c>
      <c r="G1217" s="1"/>
      <c r="H1217" s="1"/>
      <c r="I1217" s="20"/>
      <c r="J1217" s="1"/>
      <c r="K1217" s="16"/>
      <c r="L1217" s="16"/>
      <c r="M1217" s="17">
        <f>Table36[[#This Row],[Debet]]</f>
        <v>0</v>
      </c>
      <c r="T1217"/>
    </row>
    <row r="1218" spans="1:20" x14ac:dyDescent="0.25">
      <c r="A1218" s="11"/>
      <c r="B1218" s="1"/>
      <c r="C1218" s="13"/>
      <c r="D1218" s="23"/>
      <c r="E1218" s="23"/>
      <c r="F1218" s="14" t="str">
        <f>LEFT(Table36[[#This Row],[Account Description ]],5)</f>
        <v/>
      </c>
      <c r="G1218" s="1"/>
      <c r="H1218" s="1"/>
      <c r="I1218" s="20"/>
      <c r="J1218" s="1"/>
      <c r="K1218" s="16"/>
      <c r="L1218" s="16"/>
      <c r="M1218" s="17">
        <f>Table36[[#This Row],[Debet]]</f>
        <v>0</v>
      </c>
      <c r="T1218"/>
    </row>
    <row r="1219" spans="1:20" x14ac:dyDescent="0.25">
      <c r="A1219" s="11"/>
      <c r="B1219" s="1"/>
      <c r="C1219" s="13"/>
      <c r="D1219" s="23"/>
      <c r="E1219" s="23"/>
      <c r="F1219" s="14" t="str">
        <f>LEFT(Table36[[#This Row],[Account Description ]],5)</f>
        <v/>
      </c>
      <c r="G1219" s="1"/>
      <c r="H1219" s="1"/>
      <c r="I1219" s="20"/>
      <c r="J1219" s="1"/>
      <c r="K1219" s="16"/>
      <c r="L1219" s="16"/>
      <c r="M1219" s="17">
        <f>Table36[[#This Row],[Debet]]</f>
        <v>0</v>
      </c>
      <c r="T1219"/>
    </row>
    <row r="1220" spans="1:20" x14ac:dyDescent="0.25">
      <c r="A1220" s="11"/>
      <c r="B1220" s="1"/>
      <c r="C1220" s="13"/>
      <c r="D1220" s="23"/>
      <c r="E1220" s="23"/>
      <c r="F1220" s="14" t="str">
        <f>LEFT(Table36[[#This Row],[Account Description ]],5)</f>
        <v/>
      </c>
      <c r="G1220" s="1"/>
      <c r="H1220" s="1"/>
      <c r="I1220" s="20"/>
      <c r="J1220" s="1"/>
      <c r="K1220" s="16"/>
      <c r="L1220" s="16"/>
      <c r="M1220" s="17">
        <f>Table36[[#This Row],[Debet]]</f>
        <v>0</v>
      </c>
      <c r="T1220"/>
    </row>
    <row r="1221" spans="1:20" x14ac:dyDescent="0.25">
      <c r="A1221" s="11"/>
      <c r="B1221" s="1"/>
      <c r="C1221" s="13"/>
      <c r="D1221" s="23"/>
      <c r="E1221" s="23"/>
      <c r="F1221" s="14" t="str">
        <f>LEFT(Table36[[#This Row],[Account Description ]],5)</f>
        <v/>
      </c>
      <c r="G1221" s="1"/>
      <c r="H1221" s="1"/>
      <c r="I1221" s="20"/>
      <c r="J1221" s="1"/>
      <c r="K1221" s="16"/>
      <c r="L1221" s="16"/>
      <c r="M1221" s="17">
        <f>Table36[[#This Row],[Debet]]</f>
        <v>0</v>
      </c>
      <c r="T1221"/>
    </row>
    <row r="1222" spans="1:20" x14ac:dyDescent="0.25">
      <c r="A1222" s="11"/>
      <c r="B1222" s="1"/>
      <c r="C1222" s="13"/>
      <c r="D1222" s="23"/>
      <c r="E1222" s="23"/>
      <c r="F1222" s="14" t="str">
        <f>LEFT(Table36[[#This Row],[Account Description ]],5)</f>
        <v/>
      </c>
      <c r="G1222" s="1"/>
      <c r="H1222" s="1"/>
      <c r="I1222" s="20"/>
      <c r="J1222" s="1"/>
      <c r="K1222" s="16"/>
      <c r="L1222" s="16"/>
      <c r="M1222" s="17">
        <f>Table36[[#This Row],[Debet]]</f>
        <v>0</v>
      </c>
      <c r="T1222"/>
    </row>
    <row r="1223" spans="1:20" x14ac:dyDescent="0.25">
      <c r="A1223" s="11"/>
      <c r="B1223" s="1"/>
      <c r="C1223" s="13"/>
      <c r="D1223" s="23"/>
      <c r="E1223" s="23"/>
      <c r="F1223" s="14" t="str">
        <f>LEFT(Table36[[#This Row],[Account Description ]],5)</f>
        <v/>
      </c>
      <c r="G1223" s="1"/>
      <c r="H1223" s="1"/>
      <c r="I1223" s="20"/>
      <c r="J1223" s="1"/>
      <c r="K1223" s="16"/>
      <c r="L1223" s="16"/>
      <c r="M1223" s="17">
        <f>Table36[[#This Row],[Debet]]</f>
        <v>0</v>
      </c>
      <c r="T1223"/>
    </row>
    <row r="1224" spans="1:20" x14ac:dyDescent="0.25">
      <c r="A1224" s="11"/>
      <c r="B1224" s="1"/>
      <c r="C1224" s="13"/>
      <c r="D1224" s="23"/>
      <c r="E1224" s="23"/>
      <c r="F1224" s="14" t="str">
        <f>LEFT(Table36[[#This Row],[Account Description ]],5)</f>
        <v/>
      </c>
      <c r="G1224" s="1"/>
      <c r="H1224" s="1"/>
      <c r="I1224" s="20"/>
      <c r="J1224" s="1"/>
      <c r="K1224" s="16"/>
      <c r="L1224" s="16"/>
      <c r="M1224" s="17">
        <f>Table36[[#This Row],[Debet]]</f>
        <v>0</v>
      </c>
      <c r="T1224"/>
    </row>
    <row r="1225" spans="1:20" x14ac:dyDescent="0.25">
      <c r="A1225" s="11"/>
      <c r="B1225" s="1"/>
      <c r="C1225" s="13"/>
      <c r="D1225" s="23"/>
      <c r="E1225" s="23"/>
      <c r="F1225" s="14" t="str">
        <f>LEFT(Table36[[#This Row],[Account Description ]],5)</f>
        <v/>
      </c>
      <c r="G1225" s="1"/>
      <c r="H1225" s="1"/>
      <c r="I1225" s="20"/>
      <c r="J1225" s="1"/>
      <c r="K1225" s="16"/>
      <c r="L1225" s="16"/>
      <c r="M1225" s="17">
        <f>Table36[[#This Row],[Debet]]</f>
        <v>0</v>
      </c>
      <c r="T1225"/>
    </row>
    <row r="1226" spans="1:20" x14ac:dyDescent="0.25">
      <c r="A1226" s="11"/>
      <c r="B1226" s="1"/>
      <c r="C1226" s="13"/>
      <c r="D1226" s="23"/>
      <c r="E1226" s="23"/>
      <c r="F1226" s="14" t="str">
        <f>LEFT(Table36[[#This Row],[Account Description ]],5)</f>
        <v/>
      </c>
      <c r="G1226" s="1"/>
      <c r="H1226" s="1"/>
      <c r="I1226" s="20"/>
      <c r="J1226" s="1"/>
      <c r="K1226" s="16"/>
      <c r="L1226" s="16"/>
      <c r="M1226" s="17">
        <f>Table36[[#This Row],[Debet]]</f>
        <v>0</v>
      </c>
      <c r="T1226"/>
    </row>
    <row r="1227" spans="1:20" x14ac:dyDescent="0.25">
      <c r="A1227" s="11"/>
      <c r="B1227" s="1"/>
      <c r="C1227" s="13"/>
      <c r="D1227" s="23"/>
      <c r="E1227" s="23"/>
      <c r="F1227" s="14" t="str">
        <f>LEFT(Table36[[#This Row],[Account Description ]],5)</f>
        <v/>
      </c>
      <c r="G1227" s="1"/>
      <c r="H1227" s="1"/>
      <c r="I1227" s="20"/>
      <c r="J1227" s="1"/>
      <c r="K1227" s="16"/>
      <c r="L1227" s="16"/>
      <c r="M1227" s="17">
        <f>Table36[[#This Row],[Debet]]</f>
        <v>0</v>
      </c>
      <c r="T1227"/>
    </row>
    <row r="1228" spans="1:20" x14ac:dyDescent="0.25">
      <c r="A1228" s="11"/>
      <c r="B1228" s="1"/>
      <c r="C1228" s="13"/>
      <c r="D1228" s="23"/>
      <c r="E1228" s="23"/>
      <c r="F1228" s="14" t="str">
        <f>LEFT(Table36[[#This Row],[Account Description ]],5)</f>
        <v/>
      </c>
      <c r="G1228" s="1"/>
      <c r="H1228" s="1"/>
      <c r="I1228" s="20"/>
      <c r="J1228" s="1"/>
      <c r="K1228" s="16"/>
      <c r="L1228" s="16"/>
      <c r="M1228" s="17">
        <f>Table36[[#This Row],[Debet]]</f>
        <v>0</v>
      </c>
      <c r="O1228" s="3" t="s">
        <v>466</v>
      </c>
      <c r="T1228"/>
    </row>
    <row r="1229" spans="1:20" x14ac:dyDescent="0.25">
      <c r="A1229" s="11"/>
      <c r="B1229" s="1"/>
      <c r="C1229" s="13"/>
      <c r="D1229" s="23"/>
      <c r="E1229" s="23"/>
      <c r="F1229" s="14" t="str">
        <f>LEFT(Table36[[#This Row],[Account Description ]],5)</f>
        <v/>
      </c>
      <c r="G1229" s="1"/>
      <c r="H1229" s="1"/>
      <c r="I1229" s="20"/>
      <c r="J1229" s="1"/>
      <c r="K1229" s="16"/>
      <c r="L1229" s="16"/>
      <c r="M1229" s="17">
        <f>Table36[[#This Row],[Debet]]</f>
        <v>0</v>
      </c>
      <c r="O1229" s="3" t="s">
        <v>467</v>
      </c>
      <c r="T1229"/>
    </row>
    <row r="1230" spans="1:20" x14ac:dyDescent="0.25">
      <c r="A1230" s="11"/>
      <c r="B1230" s="1"/>
      <c r="C1230" s="13"/>
      <c r="D1230" s="23"/>
      <c r="E1230" s="23"/>
      <c r="F1230" s="14" t="str">
        <f>LEFT(Table36[[#This Row],[Account Description ]],5)</f>
        <v/>
      </c>
      <c r="G1230" s="1"/>
      <c r="H1230" s="1"/>
      <c r="I1230" s="20"/>
      <c r="J1230" s="1"/>
      <c r="K1230" s="16"/>
      <c r="L1230" s="16"/>
      <c r="M1230" s="17">
        <f>Table36[[#This Row],[Debet]]</f>
        <v>0</v>
      </c>
      <c r="O1230" s="3" t="s">
        <v>468</v>
      </c>
      <c r="T1230"/>
    </row>
    <row r="1231" spans="1:20" x14ac:dyDescent="0.25">
      <c r="A1231" s="11"/>
      <c r="B1231" s="1"/>
      <c r="C1231" s="13"/>
      <c r="D1231" s="23"/>
      <c r="E1231" s="23"/>
      <c r="F1231" s="14" t="str">
        <f>LEFT(Table36[[#This Row],[Account Description ]],5)</f>
        <v/>
      </c>
      <c r="G1231" s="1"/>
      <c r="H1231" s="1"/>
      <c r="I1231" s="20"/>
      <c r="J1231" s="1"/>
      <c r="K1231" s="16"/>
      <c r="L1231" s="16"/>
      <c r="M1231" s="17">
        <f>Table36[[#This Row],[Debet]]</f>
        <v>0</v>
      </c>
      <c r="T1231"/>
    </row>
    <row r="1232" spans="1:20" x14ac:dyDescent="0.25">
      <c r="A1232" s="11"/>
      <c r="B1232" s="1"/>
      <c r="C1232" s="13"/>
      <c r="D1232" s="23"/>
      <c r="E1232" s="23"/>
      <c r="F1232" s="14" t="str">
        <f>LEFT(Table36[[#This Row],[Account Description ]],5)</f>
        <v/>
      </c>
      <c r="G1232" s="1"/>
      <c r="H1232" s="1"/>
      <c r="I1232" s="20"/>
      <c r="J1232" s="1"/>
      <c r="K1232" s="16"/>
      <c r="L1232" s="16"/>
      <c r="M1232" s="17">
        <f>Table36[[#This Row],[Debet]]</f>
        <v>0</v>
      </c>
      <c r="O1232" s="3">
        <v>484262</v>
      </c>
      <c r="T1232"/>
    </row>
    <row r="1233" spans="1:20" x14ac:dyDescent="0.25">
      <c r="A1233" s="11"/>
      <c r="B1233" s="1"/>
      <c r="C1233" s="13"/>
      <c r="D1233" s="23"/>
      <c r="E1233" s="23"/>
      <c r="F1233" s="14" t="str">
        <f>LEFT(Table36[[#This Row],[Account Description ]],5)</f>
        <v/>
      </c>
      <c r="G1233" s="1"/>
      <c r="H1233" s="1"/>
      <c r="I1233" s="20"/>
      <c r="J1233" s="1"/>
      <c r="K1233" s="16"/>
      <c r="L1233" s="16"/>
      <c r="M1233" s="17">
        <f>Table36[[#This Row],[Debet]]</f>
        <v>0</v>
      </c>
      <c r="T1233"/>
    </row>
    <row r="1234" spans="1:20" x14ac:dyDescent="0.25">
      <c r="A1234" s="11"/>
      <c r="B1234" s="1"/>
      <c r="C1234" s="13"/>
      <c r="D1234" s="23"/>
      <c r="E1234" s="23"/>
      <c r="F1234" s="14" t="str">
        <f>LEFT(Table36[[#This Row],[Account Description ]],5)</f>
        <v/>
      </c>
      <c r="G1234" s="1"/>
      <c r="H1234" s="1"/>
      <c r="I1234" s="20"/>
      <c r="J1234" s="1"/>
      <c r="K1234" s="16"/>
      <c r="L1234" s="16"/>
      <c r="M1234" s="17">
        <f>Table36[[#This Row],[Debet]]</f>
        <v>0</v>
      </c>
      <c r="T1234"/>
    </row>
    <row r="1235" spans="1:20" x14ac:dyDescent="0.25">
      <c r="A1235" s="11"/>
      <c r="B1235" s="1"/>
      <c r="C1235" s="13"/>
      <c r="D1235" s="23"/>
      <c r="E1235" s="23"/>
      <c r="F1235" s="14" t="str">
        <f>LEFT(Table36[[#This Row],[Account Description ]],5)</f>
        <v/>
      </c>
      <c r="G1235" s="1"/>
      <c r="H1235" s="1"/>
      <c r="I1235" s="20"/>
      <c r="J1235" s="1"/>
      <c r="K1235" s="16"/>
      <c r="L1235" s="16"/>
      <c r="M1235" s="17">
        <f>Table36[[#This Row],[Debet]]</f>
        <v>0</v>
      </c>
      <c r="O1235" s="3">
        <v>600080</v>
      </c>
      <c r="T1235"/>
    </row>
    <row r="1236" spans="1:20" x14ac:dyDescent="0.25">
      <c r="A1236" s="11"/>
      <c r="B1236" s="1"/>
      <c r="C1236" s="13"/>
      <c r="D1236" s="23"/>
      <c r="E1236" s="23"/>
      <c r="F1236" s="14" t="str">
        <f>LEFT(Table36[[#This Row],[Account Description ]],5)</f>
        <v/>
      </c>
      <c r="G1236" s="1"/>
      <c r="H1236" s="1"/>
      <c r="I1236" s="20"/>
      <c r="J1236" s="1"/>
      <c r="K1236" s="16"/>
      <c r="L1236" s="16"/>
      <c r="M1236" s="17">
        <f>Table36[[#This Row],[Debet]]</f>
        <v>0</v>
      </c>
      <c r="T1236"/>
    </row>
    <row r="1237" spans="1:20" x14ac:dyDescent="0.25">
      <c r="A1237" s="11"/>
      <c r="B1237" s="1"/>
      <c r="C1237" s="13"/>
      <c r="D1237" s="23"/>
      <c r="E1237" s="23"/>
      <c r="F1237" s="14" t="str">
        <f>LEFT(Table36[[#This Row],[Account Description ]],5)</f>
        <v/>
      </c>
      <c r="G1237" s="1"/>
      <c r="H1237" s="1"/>
      <c r="I1237" s="20"/>
      <c r="J1237" s="1"/>
      <c r="K1237" s="16"/>
      <c r="L1237" s="16"/>
      <c r="M1237" s="17">
        <f>Table36[[#This Row],[Debet]]</f>
        <v>0</v>
      </c>
      <c r="T1237"/>
    </row>
    <row r="1238" spans="1:20" x14ac:dyDescent="0.25">
      <c r="A1238" s="11"/>
      <c r="B1238" s="1"/>
      <c r="C1238" s="13"/>
      <c r="D1238" s="23"/>
      <c r="E1238" s="23"/>
      <c r="F1238" s="14" t="str">
        <f>LEFT(Table36[[#This Row],[Account Description ]],5)</f>
        <v/>
      </c>
      <c r="G1238" s="1"/>
      <c r="H1238" s="1"/>
      <c r="I1238" s="20"/>
      <c r="J1238" s="1"/>
      <c r="K1238" s="16"/>
      <c r="L1238" s="16"/>
      <c r="M1238" s="17">
        <f>Table36[[#This Row],[Debet]]</f>
        <v>0</v>
      </c>
      <c r="T1238"/>
    </row>
    <row r="1239" spans="1:20" x14ac:dyDescent="0.25">
      <c r="A1239" s="11"/>
      <c r="B1239" s="1"/>
      <c r="C1239" s="13"/>
      <c r="D1239" s="23"/>
      <c r="E1239" s="23"/>
      <c r="F1239" s="14" t="str">
        <f>LEFT(Table36[[#This Row],[Account Description ]],5)</f>
        <v/>
      </c>
      <c r="G1239" s="1"/>
      <c r="H1239" s="1"/>
      <c r="I1239" s="20"/>
      <c r="J1239" s="1"/>
      <c r="K1239" s="16"/>
      <c r="L1239" s="16"/>
      <c r="M1239" s="17">
        <f>Table36[[#This Row],[Debet]]</f>
        <v>0</v>
      </c>
      <c r="T1239"/>
    </row>
    <row r="1240" spans="1:20" x14ac:dyDescent="0.25">
      <c r="A1240" s="11"/>
      <c r="B1240" s="1"/>
      <c r="C1240" s="13"/>
      <c r="D1240" s="23"/>
      <c r="E1240" s="23"/>
      <c r="F1240" s="14" t="str">
        <f>LEFT(Table36[[#This Row],[Account Description ]],5)</f>
        <v/>
      </c>
      <c r="G1240" s="1"/>
      <c r="H1240" s="1"/>
      <c r="I1240" s="20"/>
      <c r="J1240" s="1"/>
      <c r="K1240" s="16"/>
      <c r="L1240" s="16"/>
      <c r="M1240" s="17">
        <f>Table36[[#This Row],[Debet]]</f>
        <v>0</v>
      </c>
      <c r="T1240"/>
    </row>
    <row r="1241" spans="1:20" x14ac:dyDescent="0.25">
      <c r="A1241" s="11"/>
      <c r="B1241" s="1"/>
      <c r="C1241" s="13"/>
      <c r="D1241" s="23"/>
      <c r="E1241" s="23"/>
      <c r="F1241" s="14" t="str">
        <f>LEFT(Table36[[#This Row],[Account Description ]],5)</f>
        <v/>
      </c>
      <c r="G1241" s="1"/>
      <c r="H1241" s="1"/>
      <c r="I1241" s="20"/>
      <c r="J1241" s="1"/>
      <c r="K1241" s="16"/>
      <c r="L1241" s="16"/>
      <c r="M1241" s="17">
        <f>Table36[[#This Row],[Debet]]</f>
        <v>0</v>
      </c>
      <c r="T1241"/>
    </row>
    <row r="1242" spans="1:20" x14ac:dyDescent="0.25">
      <c r="A1242" s="11"/>
      <c r="B1242" s="1"/>
      <c r="C1242" s="13"/>
      <c r="D1242" s="23"/>
      <c r="E1242" s="23"/>
      <c r="F1242" s="14" t="str">
        <f>LEFT(Table36[[#This Row],[Account Description ]],5)</f>
        <v/>
      </c>
      <c r="G1242" s="1"/>
      <c r="H1242" s="1"/>
      <c r="I1242" s="20"/>
      <c r="J1242" s="1"/>
      <c r="K1242" s="16"/>
      <c r="L1242" s="16"/>
      <c r="M1242" s="17">
        <f>Table36[[#This Row],[Debet]]</f>
        <v>0</v>
      </c>
      <c r="T1242"/>
    </row>
    <row r="1243" spans="1:20" x14ac:dyDescent="0.25">
      <c r="A1243" s="11"/>
      <c r="B1243" s="1"/>
      <c r="C1243" s="13"/>
      <c r="D1243" s="23"/>
      <c r="E1243" s="23"/>
      <c r="F1243" s="14" t="str">
        <f>LEFT(Table36[[#This Row],[Account Description ]],5)</f>
        <v/>
      </c>
      <c r="G1243" s="1"/>
      <c r="H1243" s="1"/>
      <c r="I1243" s="20"/>
      <c r="J1243" s="1"/>
      <c r="K1243" s="16"/>
      <c r="L1243" s="16"/>
      <c r="M1243" s="17">
        <f>Table36[[#This Row],[Debet]]</f>
        <v>0</v>
      </c>
      <c r="T1243"/>
    </row>
    <row r="1244" spans="1:20" x14ac:dyDescent="0.25">
      <c r="A1244" s="11"/>
      <c r="B1244" s="1"/>
      <c r="C1244" s="13"/>
      <c r="D1244" s="23"/>
      <c r="E1244" s="23"/>
      <c r="F1244" s="14" t="str">
        <f>LEFT(Table36[[#This Row],[Account Description ]],5)</f>
        <v/>
      </c>
      <c r="G1244" s="1"/>
      <c r="H1244" s="1"/>
      <c r="I1244" s="20"/>
      <c r="J1244" s="1"/>
      <c r="K1244" s="16"/>
      <c r="L1244" s="16"/>
      <c r="M1244" s="17">
        <f>Table36[[#This Row],[Debet]]</f>
        <v>0</v>
      </c>
      <c r="T1244"/>
    </row>
    <row r="1245" spans="1:20" x14ac:dyDescent="0.25">
      <c r="A1245" s="11"/>
      <c r="B1245" s="1"/>
      <c r="C1245" s="13"/>
      <c r="D1245" s="23"/>
      <c r="E1245" s="23"/>
      <c r="F1245" s="14" t="str">
        <f>LEFT(Table36[[#This Row],[Account Description ]],5)</f>
        <v/>
      </c>
      <c r="G1245" s="1"/>
      <c r="H1245" s="1"/>
      <c r="I1245" s="20"/>
      <c r="J1245" s="1"/>
      <c r="K1245" s="16"/>
      <c r="L1245" s="16"/>
      <c r="M1245" s="17">
        <f>Table36[[#This Row],[Debet]]</f>
        <v>0</v>
      </c>
      <c r="T1245"/>
    </row>
    <row r="1246" spans="1:20" x14ac:dyDescent="0.25">
      <c r="A1246" s="11"/>
      <c r="B1246" s="1"/>
      <c r="C1246" s="13"/>
      <c r="D1246" s="23"/>
      <c r="E1246" s="23"/>
      <c r="F1246" s="14" t="str">
        <f>LEFT(Table36[[#This Row],[Account Description ]],5)</f>
        <v/>
      </c>
      <c r="G1246" s="1"/>
      <c r="H1246" s="1"/>
      <c r="I1246" s="20"/>
      <c r="J1246" s="1"/>
      <c r="K1246" s="16"/>
      <c r="L1246" s="16"/>
      <c r="M1246" s="17">
        <f>Table36[[#This Row],[Debet]]</f>
        <v>0</v>
      </c>
      <c r="T1246"/>
    </row>
    <row r="1247" spans="1:20" x14ac:dyDescent="0.25">
      <c r="A1247" s="11"/>
      <c r="B1247" s="1"/>
      <c r="C1247" s="13"/>
      <c r="D1247" s="23"/>
      <c r="E1247" s="23"/>
      <c r="F1247" s="14" t="str">
        <f>LEFT(Table36[[#This Row],[Account Description ]],5)</f>
        <v/>
      </c>
      <c r="G1247" s="1"/>
      <c r="H1247" s="1"/>
      <c r="I1247" s="20"/>
      <c r="J1247" s="1"/>
      <c r="K1247" s="16"/>
      <c r="L1247" s="16"/>
      <c r="M1247" s="17">
        <f>Table36[[#This Row],[Debet]]</f>
        <v>0</v>
      </c>
      <c r="T1247"/>
    </row>
    <row r="1248" spans="1:20" x14ac:dyDescent="0.25">
      <c r="A1248" s="11"/>
      <c r="B1248" s="1"/>
      <c r="C1248" s="13"/>
      <c r="D1248" s="23"/>
      <c r="E1248" s="23"/>
      <c r="F1248" s="14" t="str">
        <f>LEFT(Table36[[#This Row],[Account Description ]],5)</f>
        <v/>
      </c>
      <c r="G1248" s="1"/>
      <c r="H1248" s="1"/>
      <c r="I1248" s="20"/>
      <c r="J1248" s="1"/>
      <c r="K1248" s="16"/>
      <c r="L1248" s="16"/>
      <c r="M1248" s="17">
        <f>Table36[[#This Row],[Debet]]</f>
        <v>0</v>
      </c>
      <c r="T1248"/>
    </row>
    <row r="1249" spans="1:20" x14ac:dyDescent="0.25">
      <c r="A1249" s="11"/>
      <c r="B1249" s="1"/>
      <c r="C1249" s="13"/>
      <c r="D1249" s="23"/>
      <c r="E1249" s="23"/>
      <c r="F1249" s="14" t="str">
        <f>LEFT(Table36[[#This Row],[Account Description ]],5)</f>
        <v/>
      </c>
      <c r="G1249" s="1"/>
      <c r="H1249" s="1"/>
      <c r="I1249" s="20"/>
      <c r="J1249" s="1"/>
      <c r="K1249" s="16"/>
      <c r="L1249" s="16"/>
      <c r="M1249" s="17">
        <f>Table36[[#This Row],[Debet]]</f>
        <v>0</v>
      </c>
      <c r="T1249"/>
    </row>
    <row r="1250" spans="1:20" x14ac:dyDescent="0.25">
      <c r="A1250" s="11"/>
      <c r="B1250" s="1"/>
      <c r="C1250" s="13"/>
      <c r="D1250" s="23"/>
      <c r="E1250" s="23"/>
      <c r="F1250" s="14" t="str">
        <f>LEFT(Table36[[#This Row],[Account Description ]],5)</f>
        <v/>
      </c>
      <c r="G1250" s="1"/>
      <c r="H1250" s="1"/>
      <c r="I1250" s="20"/>
      <c r="J1250" s="1"/>
      <c r="K1250" s="16"/>
      <c r="L1250" s="16"/>
      <c r="M1250" s="17">
        <f>Table36[[#This Row],[Debet]]</f>
        <v>0</v>
      </c>
      <c r="T1250"/>
    </row>
    <row r="1251" spans="1:20" x14ac:dyDescent="0.25">
      <c r="A1251" s="11"/>
      <c r="B1251" s="1"/>
      <c r="C1251" s="13"/>
      <c r="D1251" s="23"/>
      <c r="E1251" s="23"/>
      <c r="F1251" s="14" t="str">
        <f>LEFT(Table36[[#This Row],[Account Description ]],5)</f>
        <v/>
      </c>
      <c r="G1251" s="1"/>
      <c r="H1251" s="1"/>
      <c r="I1251" s="20"/>
      <c r="J1251" s="1"/>
      <c r="K1251" s="16"/>
      <c r="L1251" s="16"/>
      <c r="M1251" s="17">
        <f>Table36[[#This Row],[Debet]]</f>
        <v>0</v>
      </c>
      <c r="T1251"/>
    </row>
    <row r="1252" spans="1:20" x14ac:dyDescent="0.25">
      <c r="A1252" s="11"/>
      <c r="B1252" s="1"/>
      <c r="C1252" s="13"/>
      <c r="D1252" s="23"/>
      <c r="E1252" s="23"/>
      <c r="F1252" s="14" t="str">
        <f>LEFT(Table36[[#This Row],[Account Description ]],5)</f>
        <v/>
      </c>
      <c r="G1252" s="1"/>
      <c r="H1252" s="1"/>
      <c r="I1252" s="20"/>
      <c r="J1252" s="1"/>
      <c r="K1252" s="16"/>
      <c r="L1252" s="16"/>
      <c r="M1252" s="17">
        <f>Table36[[#This Row],[Debet]]</f>
        <v>0</v>
      </c>
      <c r="T1252"/>
    </row>
    <row r="1253" spans="1:20" x14ac:dyDescent="0.25">
      <c r="A1253" s="11"/>
      <c r="B1253" s="1"/>
      <c r="C1253" s="13"/>
      <c r="D1253" s="23"/>
      <c r="E1253" s="23"/>
      <c r="F1253" s="14" t="str">
        <f>LEFT(Table36[[#This Row],[Account Description ]],5)</f>
        <v/>
      </c>
      <c r="G1253" s="1"/>
      <c r="H1253" s="1"/>
      <c r="I1253" s="20"/>
      <c r="J1253" s="1"/>
      <c r="K1253" s="16"/>
      <c r="L1253" s="16"/>
      <c r="M1253" s="17">
        <f>Table36[[#This Row],[Debet]]</f>
        <v>0</v>
      </c>
      <c r="T1253"/>
    </row>
    <row r="1254" spans="1:20" x14ac:dyDescent="0.25">
      <c r="A1254" s="11"/>
      <c r="B1254" s="1"/>
      <c r="C1254" s="13"/>
      <c r="D1254" s="23"/>
      <c r="E1254" s="23"/>
      <c r="F1254" s="14" t="str">
        <f>LEFT(Table36[[#This Row],[Account Description ]],5)</f>
        <v/>
      </c>
      <c r="G1254" s="1"/>
      <c r="H1254" s="1"/>
      <c r="I1254" s="20"/>
      <c r="J1254" s="1"/>
      <c r="K1254" s="16"/>
      <c r="L1254" s="16"/>
      <c r="M1254" s="17">
        <f>Table36[[#This Row],[Debet]]</f>
        <v>0</v>
      </c>
      <c r="T1254"/>
    </row>
    <row r="1255" spans="1:20" x14ac:dyDescent="0.25">
      <c r="A1255" s="11"/>
      <c r="B1255" s="1"/>
      <c r="C1255" s="13"/>
      <c r="D1255" s="23"/>
      <c r="E1255" s="23"/>
      <c r="F1255" s="14" t="str">
        <f>LEFT(Table36[[#This Row],[Account Description ]],5)</f>
        <v/>
      </c>
      <c r="G1255" s="1"/>
      <c r="H1255" s="1"/>
      <c r="I1255" s="20"/>
      <c r="J1255" s="1"/>
      <c r="K1255" s="16"/>
      <c r="L1255" s="16"/>
      <c r="M1255" s="17">
        <f>Table36[[#This Row],[Debet]]</f>
        <v>0</v>
      </c>
      <c r="T1255"/>
    </row>
    <row r="1256" spans="1:20" x14ac:dyDescent="0.25">
      <c r="A1256" s="11"/>
      <c r="B1256" s="1"/>
      <c r="C1256" s="13"/>
      <c r="D1256" s="23"/>
      <c r="E1256" s="23"/>
      <c r="F1256" s="14" t="str">
        <f>LEFT(Table36[[#This Row],[Account Description ]],5)</f>
        <v/>
      </c>
      <c r="G1256" s="1"/>
      <c r="H1256" s="1"/>
      <c r="I1256" s="20"/>
      <c r="J1256" s="1"/>
      <c r="K1256" s="16"/>
      <c r="L1256" s="16"/>
      <c r="M1256" s="17">
        <f>Table36[[#This Row],[Debet]]</f>
        <v>0</v>
      </c>
      <c r="T1256"/>
    </row>
    <row r="1257" spans="1:20" x14ac:dyDescent="0.25">
      <c r="A1257" s="11"/>
      <c r="B1257" s="1"/>
      <c r="C1257" s="13"/>
      <c r="D1257" s="23"/>
      <c r="E1257" s="23"/>
      <c r="F1257" s="14" t="str">
        <f>LEFT(Table36[[#This Row],[Account Description ]],5)</f>
        <v/>
      </c>
      <c r="G1257" s="1"/>
      <c r="H1257" s="1"/>
      <c r="I1257" s="20"/>
      <c r="J1257" s="1"/>
      <c r="K1257" s="16"/>
      <c r="L1257" s="16"/>
      <c r="M1257" s="17">
        <f>Table36[[#This Row],[Debet]]</f>
        <v>0</v>
      </c>
      <c r="T1257"/>
    </row>
    <row r="1258" spans="1:20" x14ac:dyDescent="0.25">
      <c r="A1258" s="11"/>
      <c r="B1258" s="1"/>
      <c r="C1258" s="13"/>
      <c r="D1258" s="23"/>
      <c r="E1258" s="23"/>
      <c r="F1258" s="14" t="str">
        <f>LEFT(Table36[[#This Row],[Account Description ]],5)</f>
        <v/>
      </c>
      <c r="G1258" s="1"/>
      <c r="H1258" s="1"/>
      <c r="I1258" s="20"/>
      <c r="J1258" s="1"/>
      <c r="K1258" s="16"/>
      <c r="L1258" s="16"/>
      <c r="M1258" s="17">
        <f>Table36[[#This Row],[Debet]]</f>
        <v>0</v>
      </c>
      <c r="T1258"/>
    </row>
    <row r="1259" spans="1:20" x14ac:dyDescent="0.25">
      <c r="A1259" s="11"/>
      <c r="B1259" s="1"/>
      <c r="C1259" s="13"/>
      <c r="D1259" s="23"/>
      <c r="E1259" s="23"/>
      <c r="F1259" s="14" t="str">
        <f>LEFT(Table36[[#This Row],[Account Description ]],5)</f>
        <v/>
      </c>
      <c r="G1259" s="1"/>
      <c r="H1259" s="1"/>
      <c r="I1259" s="20"/>
      <c r="J1259" s="1"/>
      <c r="K1259" s="16"/>
      <c r="L1259" s="16"/>
      <c r="M1259" s="17">
        <f>Table36[[#This Row],[Debet]]</f>
        <v>0</v>
      </c>
      <c r="T1259"/>
    </row>
    <row r="1260" spans="1:20" x14ac:dyDescent="0.25">
      <c r="A1260" s="11"/>
      <c r="B1260" s="1"/>
      <c r="C1260" s="13"/>
      <c r="D1260" s="23"/>
      <c r="E1260" s="23"/>
      <c r="F1260" s="14" t="str">
        <f>LEFT(Table36[[#This Row],[Account Description ]],5)</f>
        <v/>
      </c>
      <c r="G1260" s="1"/>
      <c r="H1260" s="1"/>
      <c r="I1260" s="20"/>
      <c r="J1260" s="1"/>
      <c r="K1260" s="16"/>
      <c r="L1260" s="16"/>
      <c r="M1260" s="17">
        <f>Table36[[#This Row],[Debet]]</f>
        <v>0</v>
      </c>
      <c r="T1260"/>
    </row>
    <row r="1261" spans="1:20" x14ac:dyDescent="0.25">
      <c r="A1261" s="11"/>
      <c r="B1261" s="1"/>
      <c r="C1261" s="13"/>
      <c r="D1261" s="23"/>
      <c r="E1261" s="23"/>
      <c r="F1261" s="14" t="str">
        <f>LEFT(Table36[[#This Row],[Account Description ]],5)</f>
        <v/>
      </c>
      <c r="G1261" s="1"/>
      <c r="H1261" s="1"/>
      <c r="I1261" s="20"/>
      <c r="J1261" s="1"/>
      <c r="K1261" s="16"/>
      <c r="L1261" s="16"/>
      <c r="M1261" s="17">
        <f>Table36[[#This Row],[Debet]]</f>
        <v>0</v>
      </c>
      <c r="T1261"/>
    </row>
    <row r="1262" spans="1:20" x14ac:dyDescent="0.25">
      <c r="A1262" s="11"/>
      <c r="B1262" s="1"/>
      <c r="C1262" s="13"/>
      <c r="D1262" s="23"/>
      <c r="E1262" s="23"/>
      <c r="F1262" s="14" t="str">
        <f>LEFT(Table36[[#This Row],[Account Description ]],5)</f>
        <v/>
      </c>
      <c r="G1262" s="1"/>
      <c r="H1262" s="1"/>
      <c r="I1262" s="20"/>
      <c r="J1262" s="1"/>
      <c r="K1262" s="16"/>
      <c r="L1262" s="16"/>
      <c r="M1262" s="17">
        <f>Table36[[#This Row],[Debet]]</f>
        <v>0</v>
      </c>
      <c r="T1262"/>
    </row>
    <row r="1263" spans="1:20" x14ac:dyDescent="0.25">
      <c r="A1263" s="11"/>
      <c r="B1263" s="1"/>
      <c r="C1263" s="13"/>
      <c r="D1263" s="23"/>
      <c r="E1263" s="23"/>
      <c r="F1263" s="14" t="str">
        <f>LEFT(Table36[[#This Row],[Account Description ]],5)</f>
        <v/>
      </c>
      <c r="G1263" s="1"/>
      <c r="H1263" s="1"/>
      <c r="I1263" s="20"/>
      <c r="J1263" s="1"/>
      <c r="K1263" s="16"/>
      <c r="L1263" s="16"/>
      <c r="M1263" s="17">
        <f>Table36[[#This Row],[Debet]]</f>
        <v>0</v>
      </c>
      <c r="T1263"/>
    </row>
    <row r="1264" spans="1:20" x14ac:dyDescent="0.25">
      <c r="A1264" s="11"/>
      <c r="B1264" s="1"/>
      <c r="C1264" s="13"/>
      <c r="D1264" s="23"/>
      <c r="E1264" s="23"/>
      <c r="F1264" s="14" t="str">
        <f>LEFT(Table36[[#This Row],[Account Description ]],5)</f>
        <v/>
      </c>
      <c r="G1264" s="1"/>
      <c r="H1264" s="1"/>
      <c r="I1264" s="20"/>
      <c r="J1264" s="1"/>
      <c r="K1264" s="16"/>
      <c r="L1264" s="16"/>
      <c r="M1264" s="17">
        <f>Table36[[#This Row],[Debet]]</f>
        <v>0</v>
      </c>
      <c r="T1264"/>
    </row>
    <row r="1265" spans="1:20" x14ac:dyDescent="0.25">
      <c r="A1265" s="11"/>
      <c r="B1265" s="1"/>
      <c r="C1265" s="13"/>
      <c r="D1265" s="23"/>
      <c r="E1265" s="23"/>
      <c r="F1265" s="14" t="str">
        <f>LEFT(Table36[[#This Row],[Account Description ]],5)</f>
        <v/>
      </c>
      <c r="G1265" s="1"/>
      <c r="H1265" s="1"/>
      <c r="I1265" s="20"/>
      <c r="J1265" s="1"/>
      <c r="K1265" s="16"/>
      <c r="L1265" s="16"/>
      <c r="M1265" s="17">
        <f>Table36[[#This Row],[Debet]]</f>
        <v>0</v>
      </c>
      <c r="T1265"/>
    </row>
    <row r="1266" spans="1:20" x14ac:dyDescent="0.25">
      <c r="A1266" s="11"/>
      <c r="B1266" s="1"/>
      <c r="C1266" s="13"/>
      <c r="D1266" s="23"/>
      <c r="E1266" s="23"/>
      <c r="F1266" s="14" t="str">
        <f>LEFT(Table36[[#This Row],[Account Description ]],5)</f>
        <v/>
      </c>
      <c r="G1266" s="1"/>
      <c r="H1266" s="1"/>
      <c r="I1266" s="20"/>
      <c r="J1266" s="1"/>
      <c r="K1266" s="16"/>
      <c r="L1266" s="16"/>
      <c r="M1266" s="17">
        <f>Table36[[#This Row],[Debet]]</f>
        <v>0</v>
      </c>
      <c r="T1266"/>
    </row>
    <row r="1267" spans="1:20" x14ac:dyDescent="0.25">
      <c r="A1267" s="11"/>
      <c r="B1267" s="1"/>
      <c r="C1267" s="13"/>
      <c r="D1267" s="23"/>
      <c r="E1267" s="23"/>
      <c r="F1267" s="14" t="str">
        <f>LEFT(Table36[[#This Row],[Account Description ]],5)</f>
        <v/>
      </c>
      <c r="G1267" s="1"/>
      <c r="H1267" s="1"/>
      <c r="I1267" s="20"/>
      <c r="J1267" s="1"/>
      <c r="K1267" s="16"/>
      <c r="L1267" s="16"/>
      <c r="M1267" s="17">
        <f>Table36[[#This Row],[Debet]]</f>
        <v>0</v>
      </c>
      <c r="T1267"/>
    </row>
    <row r="1268" spans="1:20" x14ac:dyDescent="0.25">
      <c r="A1268" s="11"/>
      <c r="B1268" s="1"/>
      <c r="C1268" s="13"/>
      <c r="D1268" s="23"/>
      <c r="E1268" s="23"/>
      <c r="F1268" s="14" t="str">
        <f>LEFT(Table36[[#This Row],[Account Description ]],5)</f>
        <v/>
      </c>
      <c r="G1268" s="1"/>
      <c r="H1268" s="1"/>
      <c r="I1268" s="20"/>
      <c r="J1268" s="1"/>
      <c r="K1268" s="16"/>
      <c r="L1268" s="16"/>
      <c r="M1268" s="17">
        <f>Table36[[#This Row],[Debet]]</f>
        <v>0</v>
      </c>
      <c r="T1268"/>
    </row>
    <row r="1269" spans="1:20" x14ac:dyDescent="0.25">
      <c r="A1269" s="11"/>
      <c r="B1269" s="1"/>
      <c r="C1269" s="13"/>
      <c r="D1269" s="23"/>
      <c r="E1269" s="23"/>
      <c r="F1269" s="14" t="str">
        <f>LEFT(Table36[[#This Row],[Account Description ]],5)</f>
        <v/>
      </c>
      <c r="G1269" s="1"/>
      <c r="H1269" s="1"/>
      <c r="I1269" s="20"/>
      <c r="J1269" s="1"/>
      <c r="K1269" s="16"/>
      <c r="L1269" s="16"/>
      <c r="M1269" s="17">
        <f>Table36[[#This Row],[Debet]]</f>
        <v>0</v>
      </c>
      <c r="T1269"/>
    </row>
    <row r="1270" spans="1:20" x14ac:dyDescent="0.25">
      <c r="A1270" s="11"/>
      <c r="B1270" s="1"/>
      <c r="C1270" s="13"/>
      <c r="D1270" s="23"/>
      <c r="E1270" s="23"/>
      <c r="F1270" s="14" t="str">
        <f>LEFT(Table36[[#This Row],[Account Description ]],5)</f>
        <v/>
      </c>
      <c r="G1270" s="1"/>
      <c r="H1270" s="1"/>
      <c r="I1270" s="20"/>
      <c r="J1270" s="1"/>
      <c r="K1270" s="16"/>
      <c r="L1270" s="16"/>
      <c r="M1270" s="17">
        <f>Table36[[#This Row],[Debet]]</f>
        <v>0</v>
      </c>
      <c r="T1270"/>
    </row>
    <row r="1271" spans="1:20" x14ac:dyDescent="0.25">
      <c r="A1271" s="11"/>
      <c r="B1271" s="1"/>
      <c r="C1271" s="13"/>
      <c r="D1271" s="23"/>
      <c r="E1271" s="23"/>
      <c r="F1271" s="14" t="str">
        <f>LEFT(Table36[[#This Row],[Account Description ]],5)</f>
        <v/>
      </c>
      <c r="G1271" s="1"/>
      <c r="H1271" s="1"/>
      <c r="I1271" s="20"/>
      <c r="J1271" s="1"/>
      <c r="K1271" s="16"/>
      <c r="L1271" s="16"/>
      <c r="M1271" s="17">
        <f>Table36[[#This Row],[Debet]]</f>
        <v>0</v>
      </c>
      <c r="T1271"/>
    </row>
    <row r="1272" spans="1:20" x14ac:dyDescent="0.25">
      <c r="A1272" s="11"/>
      <c r="B1272" s="1"/>
      <c r="C1272" s="13"/>
      <c r="D1272" s="23"/>
      <c r="E1272" s="23"/>
      <c r="F1272" s="14" t="str">
        <f>LEFT(Table36[[#This Row],[Account Description ]],5)</f>
        <v/>
      </c>
      <c r="G1272" s="1"/>
      <c r="H1272" s="1"/>
      <c r="I1272" s="20"/>
      <c r="J1272" s="1"/>
      <c r="K1272" s="16"/>
      <c r="L1272" s="16"/>
      <c r="M1272" s="17">
        <f>Table36[[#This Row],[Debet]]</f>
        <v>0</v>
      </c>
      <c r="T1272"/>
    </row>
    <row r="1273" spans="1:20" x14ac:dyDescent="0.25">
      <c r="A1273" s="11"/>
      <c r="B1273" s="1"/>
      <c r="C1273" s="13"/>
      <c r="D1273" s="23"/>
      <c r="E1273" s="23"/>
      <c r="F1273" s="14" t="str">
        <f>LEFT(Table36[[#This Row],[Account Description ]],5)</f>
        <v/>
      </c>
      <c r="G1273" s="1"/>
      <c r="H1273" s="1"/>
      <c r="I1273" s="20"/>
      <c r="J1273" s="1"/>
      <c r="K1273" s="16"/>
      <c r="L1273" s="16"/>
      <c r="M1273" s="17">
        <f>Table36[[#This Row],[Debet]]</f>
        <v>0</v>
      </c>
      <c r="T1273"/>
    </row>
    <row r="1274" spans="1:20" x14ac:dyDescent="0.25">
      <c r="A1274" s="11"/>
      <c r="B1274" s="1"/>
      <c r="C1274" s="13"/>
      <c r="D1274" s="23"/>
      <c r="E1274" s="23"/>
      <c r="F1274" s="14" t="str">
        <f>LEFT(Table36[[#This Row],[Account Description ]],5)</f>
        <v/>
      </c>
      <c r="G1274" s="1"/>
      <c r="H1274" s="1"/>
      <c r="I1274" s="20"/>
      <c r="J1274" s="1"/>
      <c r="K1274" s="16"/>
      <c r="L1274" s="16"/>
      <c r="M1274" s="17">
        <f>Table36[[#This Row],[Debet]]</f>
        <v>0</v>
      </c>
      <c r="T1274"/>
    </row>
    <row r="1275" spans="1:20" x14ac:dyDescent="0.25">
      <c r="A1275" s="11"/>
      <c r="B1275" s="1"/>
      <c r="C1275" s="13"/>
      <c r="D1275" s="23"/>
      <c r="E1275" s="23"/>
      <c r="F1275" s="14" t="str">
        <f>LEFT(Table36[[#This Row],[Account Description ]],5)</f>
        <v/>
      </c>
      <c r="G1275" s="1"/>
      <c r="H1275" s="1"/>
      <c r="I1275" s="20"/>
      <c r="J1275" s="1"/>
      <c r="K1275" s="16"/>
      <c r="L1275" s="16"/>
      <c r="M1275" s="17">
        <f>Table36[[#This Row],[Debet]]</f>
        <v>0</v>
      </c>
      <c r="T1275"/>
    </row>
    <row r="1276" spans="1:20" x14ac:dyDescent="0.25">
      <c r="A1276" s="11"/>
      <c r="B1276" s="1"/>
      <c r="C1276" s="13"/>
      <c r="D1276" s="23"/>
      <c r="E1276" s="23"/>
      <c r="F1276" s="14" t="str">
        <f>LEFT(Table36[[#This Row],[Account Description ]],5)</f>
        <v/>
      </c>
      <c r="G1276" s="1"/>
      <c r="H1276" s="1"/>
      <c r="I1276" s="20"/>
      <c r="J1276" s="1"/>
      <c r="K1276" s="16"/>
      <c r="L1276" s="16"/>
      <c r="M1276" s="17">
        <f>Table36[[#This Row],[Debet]]</f>
        <v>0</v>
      </c>
      <c r="T1276"/>
    </row>
    <row r="1277" spans="1:20" x14ac:dyDescent="0.25">
      <c r="A1277" s="11"/>
      <c r="B1277" s="1"/>
      <c r="C1277" s="13"/>
      <c r="D1277" s="23"/>
      <c r="E1277" s="23"/>
      <c r="F1277" s="14" t="str">
        <f>LEFT(Table36[[#This Row],[Account Description ]],5)</f>
        <v/>
      </c>
      <c r="G1277" s="1"/>
      <c r="H1277" s="1"/>
      <c r="I1277" s="20"/>
      <c r="J1277" s="1"/>
      <c r="K1277" s="16"/>
      <c r="L1277" s="16"/>
      <c r="M1277" s="17">
        <f>Table36[[#This Row],[Debet]]</f>
        <v>0</v>
      </c>
      <c r="T1277"/>
    </row>
    <row r="1278" spans="1:20" x14ac:dyDescent="0.25">
      <c r="A1278" s="11"/>
      <c r="B1278" s="1"/>
      <c r="C1278" s="13"/>
      <c r="D1278" s="23"/>
      <c r="E1278" s="23"/>
      <c r="F1278" s="14" t="str">
        <f>LEFT(Table36[[#This Row],[Account Description ]],5)</f>
        <v/>
      </c>
      <c r="G1278" s="1"/>
      <c r="H1278" s="1"/>
      <c r="I1278" s="20"/>
      <c r="J1278" s="1"/>
      <c r="K1278" s="16"/>
      <c r="L1278" s="16"/>
      <c r="M1278" s="17">
        <f>Table36[[#This Row],[Debet]]</f>
        <v>0</v>
      </c>
      <c r="T1278"/>
    </row>
    <row r="1279" spans="1:20" x14ac:dyDescent="0.25">
      <c r="A1279" s="11"/>
      <c r="B1279" s="1"/>
      <c r="C1279" s="13"/>
      <c r="D1279" s="23"/>
      <c r="E1279" s="23"/>
      <c r="F1279" s="14" t="str">
        <f>LEFT(Table36[[#This Row],[Account Description ]],5)</f>
        <v/>
      </c>
      <c r="G1279" s="1"/>
      <c r="H1279" s="1"/>
      <c r="I1279" s="20"/>
      <c r="J1279" s="1"/>
      <c r="K1279" s="16"/>
      <c r="L1279" s="16"/>
      <c r="M1279" s="17">
        <f>Table36[[#This Row],[Debet]]</f>
        <v>0</v>
      </c>
      <c r="T1279"/>
    </row>
    <row r="1280" spans="1:20" x14ac:dyDescent="0.25">
      <c r="A1280" s="11"/>
      <c r="B1280" s="1"/>
      <c r="C1280" s="13"/>
      <c r="D1280" s="23"/>
      <c r="E1280" s="23"/>
      <c r="F1280" s="14" t="str">
        <f>LEFT(Table36[[#This Row],[Account Description ]],5)</f>
        <v/>
      </c>
      <c r="G1280" s="1"/>
      <c r="H1280" s="1"/>
      <c r="I1280" s="20"/>
      <c r="J1280" s="1"/>
      <c r="K1280" s="16"/>
      <c r="L1280" s="16"/>
      <c r="M1280" s="17">
        <f>Table36[[#This Row],[Debet]]</f>
        <v>0</v>
      </c>
      <c r="T1280"/>
    </row>
    <row r="1281" spans="1:20" x14ac:dyDescent="0.25">
      <c r="A1281" s="11"/>
      <c r="B1281" s="1"/>
      <c r="C1281" s="13"/>
      <c r="D1281" s="23"/>
      <c r="E1281" s="23"/>
      <c r="F1281" s="14" t="str">
        <f>LEFT(Table36[[#This Row],[Account Description ]],5)</f>
        <v/>
      </c>
      <c r="G1281" s="1"/>
      <c r="H1281" s="1"/>
      <c r="I1281" s="20"/>
      <c r="J1281" s="1"/>
      <c r="K1281" s="16"/>
      <c r="L1281" s="16"/>
      <c r="M1281" s="17">
        <f>Table36[[#This Row],[Debet]]</f>
        <v>0</v>
      </c>
      <c r="T1281"/>
    </row>
    <row r="1282" spans="1:20" x14ac:dyDescent="0.25">
      <c r="A1282" s="11"/>
      <c r="B1282" s="1"/>
      <c r="C1282" s="13"/>
      <c r="D1282" s="23"/>
      <c r="E1282" s="23"/>
      <c r="F1282" s="14" t="str">
        <f>LEFT(Table36[[#This Row],[Account Description ]],5)</f>
        <v/>
      </c>
      <c r="G1282" s="1"/>
      <c r="H1282" s="1"/>
      <c r="I1282" s="20"/>
      <c r="J1282" s="1"/>
      <c r="K1282" s="16"/>
      <c r="L1282" s="16"/>
      <c r="M1282" s="17">
        <f>Table36[[#This Row],[Debet]]</f>
        <v>0</v>
      </c>
      <c r="T1282"/>
    </row>
    <row r="1283" spans="1:20" x14ac:dyDescent="0.25">
      <c r="A1283" s="11"/>
      <c r="B1283" s="1"/>
      <c r="C1283" s="13"/>
      <c r="D1283" s="23"/>
      <c r="E1283" s="23"/>
      <c r="F1283" s="14" t="str">
        <f>LEFT(Table36[[#This Row],[Account Description ]],5)</f>
        <v/>
      </c>
      <c r="G1283" s="1"/>
      <c r="H1283" s="1"/>
      <c r="I1283" s="20"/>
      <c r="J1283" s="1"/>
      <c r="K1283" s="16"/>
      <c r="L1283" s="16"/>
      <c r="M1283" s="17">
        <f>Table36[[#This Row],[Debet]]</f>
        <v>0</v>
      </c>
      <c r="T1283"/>
    </row>
    <row r="1284" spans="1:20" x14ac:dyDescent="0.25">
      <c r="A1284" s="11"/>
      <c r="B1284" s="1"/>
      <c r="C1284" s="13"/>
      <c r="D1284" s="23"/>
      <c r="E1284" s="23"/>
      <c r="F1284" s="14" t="str">
        <f>LEFT(Table36[[#This Row],[Account Description ]],5)</f>
        <v/>
      </c>
      <c r="G1284" s="1"/>
      <c r="H1284" s="1"/>
      <c r="I1284" s="20"/>
      <c r="J1284" s="1"/>
      <c r="K1284" s="16"/>
      <c r="L1284" s="16"/>
      <c r="M1284" s="17">
        <f>Table36[[#This Row],[Debet]]</f>
        <v>0</v>
      </c>
      <c r="T1284"/>
    </row>
    <row r="1285" spans="1:20" x14ac:dyDescent="0.25">
      <c r="A1285" s="11"/>
      <c r="B1285" s="1"/>
      <c r="C1285" s="13"/>
      <c r="D1285" s="23"/>
      <c r="E1285" s="23"/>
      <c r="F1285" s="14" t="str">
        <f>LEFT(Table36[[#This Row],[Account Description ]],5)</f>
        <v/>
      </c>
      <c r="G1285" s="1"/>
      <c r="H1285" s="1"/>
      <c r="I1285" s="20"/>
      <c r="J1285" s="1"/>
      <c r="K1285" s="16"/>
      <c r="L1285" s="16"/>
      <c r="M1285" s="17">
        <f>Table36[[#This Row],[Debet]]</f>
        <v>0</v>
      </c>
      <c r="T1285"/>
    </row>
    <row r="1286" spans="1:20" x14ac:dyDescent="0.25">
      <c r="A1286" s="11"/>
      <c r="B1286" s="1"/>
      <c r="C1286" s="13"/>
      <c r="D1286" s="23"/>
      <c r="E1286" s="23"/>
      <c r="F1286" s="14" t="str">
        <f>LEFT(Table36[[#This Row],[Account Description ]],5)</f>
        <v/>
      </c>
      <c r="G1286" s="1"/>
      <c r="H1286" s="1"/>
      <c r="I1286" s="20"/>
      <c r="J1286" s="1"/>
      <c r="K1286" s="16"/>
      <c r="L1286" s="16"/>
      <c r="M1286" s="17">
        <f>Table36[[#This Row],[Debet]]</f>
        <v>0</v>
      </c>
      <c r="T1286"/>
    </row>
    <row r="1287" spans="1:20" x14ac:dyDescent="0.25">
      <c r="A1287" s="11"/>
      <c r="B1287" s="1"/>
      <c r="C1287" s="13"/>
      <c r="D1287" s="23"/>
      <c r="E1287" s="23"/>
      <c r="F1287" s="14" t="str">
        <f>LEFT(Table36[[#This Row],[Account Description ]],5)</f>
        <v/>
      </c>
      <c r="G1287" s="1"/>
      <c r="H1287" s="1"/>
      <c r="I1287" s="20"/>
      <c r="J1287" s="1"/>
      <c r="K1287" s="16"/>
      <c r="L1287" s="16"/>
      <c r="M1287" s="17">
        <f>Table36[[#This Row],[Debet]]</f>
        <v>0</v>
      </c>
      <c r="T1287"/>
    </row>
    <row r="1288" spans="1:20" x14ac:dyDescent="0.25">
      <c r="A1288" s="11"/>
      <c r="B1288" s="1"/>
      <c r="C1288" s="13"/>
      <c r="D1288" s="23"/>
      <c r="E1288" s="23"/>
      <c r="F1288" s="14" t="str">
        <f>LEFT(Table36[[#This Row],[Account Description ]],5)</f>
        <v/>
      </c>
      <c r="G1288" s="1"/>
      <c r="H1288" s="1"/>
      <c r="I1288" s="20"/>
      <c r="J1288" s="1"/>
      <c r="K1288" s="16"/>
      <c r="L1288" s="16"/>
      <c r="M1288" s="17">
        <f>Table36[[#This Row],[Debet]]</f>
        <v>0</v>
      </c>
      <c r="T1288"/>
    </row>
    <row r="1289" spans="1:20" x14ac:dyDescent="0.25">
      <c r="A1289" s="11"/>
      <c r="B1289" s="1"/>
      <c r="C1289" s="13"/>
      <c r="D1289" s="23"/>
      <c r="E1289" s="23"/>
      <c r="F1289" s="14" t="str">
        <f>LEFT(Table36[[#This Row],[Account Description ]],5)</f>
        <v/>
      </c>
      <c r="G1289" s="1"/>
      <c r="H1289" s="1"/>
      <c r="I1289" s="20"/>
      <c r="J1289" s="1"/>
      <c r="K1289" s="16"/>
      <c r="L1289" s="16"/>
      <c r="M1289" s="17">
        <f>Table36[[#This Row],[Debet]]</f>
        <v>0</v>
      </c>
      <c r="T1289"/>
    </row>
    <row r="1290" spans="1:20" x14ac:dyDescent="0.25">
      <c r="A1290" s="11"/>
      <c r="B1290" s="1"/>
      <c r="C1290" s="13"/>
      <c r="D1290" s="23"/>
      <c r="E1290" s="23"/>
      <c r="F1290" s="14" t="str">
        <f>LEFT(Table36[[#This Row],[Account Description ]],5)</f>
        <v/>
      </c>
      <c r="G1290" s="1"/>
      <c r="H1290" s="1"/>
      <c r="I1290" s="20"/>
      <c r="J1290" s="1"/>
      <c r="K1290" s="16"/>
      <c r="L1290" s="16"/>
      <c r="M1290" s="17">
        <f>Table36[[#This Row],[Debet]]</f>
        <v>0</v>
      </c>
      <c r="T1290"/>
    </row>
    <row r="1291" spans="1:20" x14ac:dyDescent="0.25">
      <c r="A1291" s="11"/>
      <c r="B1291" s="1"/>
      <c r="C1291" s="13"/>
      <c r="D1291" s="23"/>
      <c r="E1291" s="23"/>
      <c r="F1291" s="14" t="str">
        <f>LEFT(Table36[[#This Row],[Account Description ]],5)</f>
        <v/>
      </c>
      <c r="G1291" s="1"/>
      <c r="H1291" s="1"/>
      <c r="I1291" s="20"/>
      <c r="J1291" s="1"/>
      <c r="K1291" s="16"/>
      <c r="L1291" s="16"/>
      <c r="M1291" s="17">
        <f>Table36[[#This Row],[Debet]]</f>
        <v>0</v>
      </c>
      <c r="T1291"/>
    </row>
    <row r="1292" spans="1:20" x14ac:dyDescent="0.25">
      <c r="A1292" s="11"/>
      <c r="B1292" s="1"/>
      <c r="C1292" s="13"/>
      <c r="D1292" s="23"/>
      <c r="E1292" s="23"/>
      <c r="F1292" s="14" t="str">
        <f>LEFT(Table36[[#This Row],[Account Description ]],5)</f>
        <v/>
      </c>
      <c r="G1292" s="1"/>
      <c r="H1292" s="1"/>
      <c r="I1292" s="20"/>
      <c r="J1292" s="1"/>
      <c r="K1292" s="16"/>
      <c r="L1292" s="16"/>
      <c r="M1292" s="17">
        <f>Table36[[#This Row],[Debet]]</f>
        <v>0</v>
      </c>
      <c r="T1292"/>
    </row>
    <row r="1293" spans="1:20" x14ac:dyDescent="0.25">
      <c r="A1293" s="11"/>
      <c r="B1293" s="1"/>
      <c r="C1293" s="13"/>
      <c r="D1293" s="23"/>
      <c r="E1293" s="23"/>
      <c r="F1293" s="14" t="str">
        <f>LEFT(Table36[[#This Row],[Account Description ]],5)</f>
        <v/>
      </c>
      <c r="G1293" s="1"/>
      <c r="H1293" s="1"/>
      <c r="I1293" s="20"/>
      <c r="J1293" s="1"/>
      <c r="K1293" s="16"/>
      <c r="L1293" s="16"/>
      <c r="M1293" s="17">
        <f>Table36[[#This Row],[Debet]]</f>
        <v>0</v>
      </c>
      <c r="T1293"/>
    </row>
    <row r="1294" spans="1:20" x14ac:dyDescent="0.25">
      <c r="A1294" s="11"/>
      <c r="B1294" s="1"/>
      <c r="C1294" s="13"/>
      <c r="D1294" s="23"/>
      <c r="E1294" s="23"/>
      <c r="F1294" s="14" t="str">
        <f>LEFT(Table36[[#This Row],[Account Description ]],5)</f>
        <v/>
      </c>
      <c r="G1294" s="1"/>
      <c r="H1294" s="1"/>
      <c r="I1294" s="20"/>
      <c r="J1294" s="1"/>
      <c r="K1294" s="16"/>
      <c r="L1294" s="16"/>
      <c r="M1294" s="17">
        <f>Table36[[#This Row],[Debet]]</f>
        <v>0</v>
      </c>
      <c r="T1294"/>
    </row>
    <row r="1295" spans="1:20" x14ac:dyDescent="0.25">
      <c r="A1295" s="11"/>
      <c r="B1295" s="1"/>
      <c r="C1295" s="13"/>
      <c r="D1295" s="23"/>
      <c r="E1295" s="23"/>
      <c r="F1295" s="14" t="str">
        <f>LEFT(Table36[[#This Row],[Account Description ]],5)</f>
        <v/>
      </c>
      <c r="G1295" s="1"/>
      <c r="H1295" s="1"/>
      <c r="I1295" s="20"/>
      <c r="J1295" s="1"/>
      <c r="K1295" s="16"/>
      <c r="L1295" s="16"/>
      <c r="M1295" s="17">
        <f>Table36[[#This Row],[Debet]]</f>
        <v>0</v>
      </c>
      <c r="T1295"/>
    </row>
    <row r="1296" spans="1:20" x14ac:dyDescent="0.25">
      <c r="A1296" s="11"/>
      <c r="B1296" s="1"/>
      <c r="C1296" s="13"/>
      <c r="D1296" s="23"/>
      <c r="E1296" s="23"/>
      <c r="F1296" s="14" t="str">
        <f>LEFT(Table36[[#This Row],[Account Description ]],5)</f>
        <v/>
      </c>
      <c r="G1296" s="1"/>
      <c r="H1296" s="1"/>
      <c r="I1296" s="20"/>
      <c r="J1296" s="1"/>
      <c r="K1296" s="16"/>
      <c r="L1296" s="16"/>
      <c r="M1296" s="17">
        <f>Table36[[#This Row],[Debet]]</f>
        <v>0</v>
      </c>
      <c r="T1296"/>
    </row>
    <row r="1297" spans="1:20" x14ac:dyDescent="0.25">
      <c r="A1297" s="11"/>
      <c r="B1297" s="1"/>
      <c r="C1297" s="13"/>
      <c r="D1297" s="23"/>
      <c r="E1297" s="23"/>
      <c r="F1297" s="14" t="str">
        <f>LEFT(Table36[[#This Row],[Account Description ]],5)</f>
        <v/>
      </c>
      <c r="G1297" s="1"/>
      <c r="H1297" s="1"/>
      <c r="I1297" s="20"/>
      <c r="J1297" s="1"/>
      <c r="K1297" s="16"/>
      <c r="L1297" s="16"/>
      <c r="M1297" s="17">
        <f>Table36[[#This Row],[Debet]]</f>
        <v>0</v>
      </c>
      <c r="T1297"/>
    </row>
    <row r="1298" spans="1:20" x14ac:dyDescent="0.25">
      <c r="A1298" s="11"/>
      <c r="B1298" s="1"/>
      <c r="C1298" s="13"/>
      <c r="D1298" s="23"/>
      <c r="E1298" s="23"/>
      <c r="F1298" s="14" t="str">
        <f>LEFT(Table36[[#This Row],[Account Description ]],5)</f>
        <v/>
      </c>
      <c r="G1298" s="1"/>
      <c r="H1298" s="1"/>
      <c r="I1298" s="20"/>
      <c r="J1298" s="1"/>
      <c r="K1298" s="16"/>
      <c r="L1298" s="16"/>
      <c r="M1298" s="17">
        <f>Table36[[#This Row],[Debet]]</f>
        <v>0</v>
      </c>
      <c r="T1298"/>
    </row>
    <row r="1299" spans="1:20" x14ac:dyDescent="0.25">
      <c r="A1299" s="11"/>
      <c r="B1299" s="1"/>
      <c r="C1299" s="13"/>
      <c r="D1299" s="23"/>
      <c r="E1299" s="23"/>
      <c r="F1299" s="14" t="str">
        <f>LEFT(Table36[[#This Row],[Account Description ]],5)</f>
        <v/>
      </c>
      <c r="G1299" s="1"/>
      <c r="H1299" s="1"/>
      <c r="I1299" s="20"/>
      <c r="J1299" s="1"/>
      <c r="K1299" s="16"/>
      <c r="L1299" s="16"/>
      <c r="M1299" s="17">
        <f>Table36[[#This Row],[Debet]]</f>
        <v>0</v>
      </c>
      <c r="T1299"/>
    </row>
    <row r="1300" spans="1:20" x14ac:dyDescent="0.25">
      <c r="A1300" s="11"/>
      <c r="B1300" s="1"/>
      <c r="C1300" s="13"/>
      <c r="D1300" s="23"/>
      <c r="E1300" s="23"/>
      <c r="F1300" s="14" t="str">
        <f>LEFT(Table36[[#This Row],[Account Description ]],5)</f>
        <v/>
      </c>
      <c r="G1300" s="1"/>
      <c r="H1300" s="1"/>
      <c r="I1300" s="20"/>
      <c r="J1300" s="1"/>
      <c r="K1300" s="16"/>
      <c r="L1300" s="16"/>
      <c r="M1300" s="17">
        <f>Table36[[#This Row],[Debet]]</f>
        <v>0</v>
      </c>
      <c r="T1300"/>
    </row>
    <row r="1301" spans="1:20" x14ac:dyDescent="0.25">
      <c r="A1301" s="11"/>
      <c r="B1301" s="1"/>
      <c r="C1301" s="13"/>
      <c r="D1301" s="23"/>
      <c r="E1301" s="23"/>
      <c r="F1301" s="14" t="str">
        <f>LEFT(Table36[[#This Row],[Account Description ]],5)</f>
        <v/>
      </c>
      <c r="G1301" s="1"/>
      <c r="H1301" s="1"/>
      <c r="I1301" s="20"/>
      <c r="J1301" s="1"/>
      <c r="K1301" s="16"/>
      <c r="L1301" s="16"/>
      <c r="M1301" s="17">
        <f>Table36[[#This Row],[Debet]]</f>
        <v>0</v>
      </c>
      <c r="T1301"/>
    </row>
    <row r="1302" spans="1:20" x14ac:dyDescent="0.25">
      <c r="A1302" s="11"/>
      <c r="B1302" s="1"/>
      <c r="C1302" s="13"/>
      <c r="D1302" s="23"/>
      <c r="E1302" s="23"/>
      <c r="F1302" s="14" t="str">
        <f>LEFT(Table36[[#This Row],[Account Description ]],5)</f>
        <v/>
      </c>
      <c r="G1302" s="1"/>
      <c r="H1302" s="1"/>
      <c r="I1302" s="20"/>
      <c r="J1302" s="1"/>
      <c r="K1302" s="16"/>
      <c r="L1302" s="16"/>
      <c r="M1302" s="17">
        <f>Table36[[#This Row],[Debet]]</f>
        <v>0</v>
      </c>
      <c r="T1302"/>
    </row>
    <row r="1303" spans="1:20" x14ac:dyDescent="0.25">
      <c r="A1303" s="11"/>
      <c r="B1303" s="1"/>
      <c r="C1303" s="13"/>
      <c r="D1303" s="23"/>
      <c r="E1303" s="23"/>
      <c r="F1303" s="14" t="str">
        <f>LEFT(Table36[[#This Row],[Account Description ]],5)</f>
        <v/>
      </c>
      <c r="G1303" s="1"/>
      <c r="H1303" s="1"/>
      <c r="I1303" s="20"/>
      <c r="J1303" s="1"/>
      <c r="K1303" s="16"/>
      <c r="L1303" s="16"/>
      <c r="M1303" s="17">
        <f>Table36[[#This Row],[Debet]]</f>
        <v>0</v>
      </c>
      <c r="T1303"/>
    </row>
    <row r="1304" spans="1:20" x14ac:dyDescent="0.25">
      <c r="A1304" s="11"/>
      <c r="B1304" s="1"/>
      <c r="C1304" s="13"/>
      <c r="D1304" s="23"/>
      <c r="E1304" s="23"/>
      <c r="F1304" s="14" t="str">
        <f>LEFT(Table36[[#This Row],[Account Description ]],5)</f>
        <v/>
      </c>
      <c r="G1304" s="1"/>
      <c r="H1304" s="1"/>
      <c r="I1304" s="20"/>
      <c r="J1304" s="1"/>
      <c r="K1304" s="16"/>
      <c r="L1304" s="16"/>
      <c r="M1304" s="17">
        <f>Table36[[#This Row],[Debet]]</f>
        <v>0</v>
      </c>
      <c r="T1304"/>
    </row>
    <row r="1305" spans="1:20" x14ac:dyDescent="0.25">
      <c r="A1305" s="11"/>
      <c r="B1305" s="1"/>
      <c r="C1305" s="13"/>
      <c r="D1305" s="23"/>
      <c r="E1305" s="23"/>
      <c r="F1305" s="14" t="str">
        <f>LEFT(Table36[[#This Row],[Account Description ]],5)</f>
        <v/>
      </c>
      <c r="G1305" s="1"/>
      <c r="H1305" s="1"/>
      <c r="I1305" s="20"/>
      <c r="J1305" s="1"/>
      <c r="K1305" s="16"/>
      <c r="L1305" s="16"/>
      <c r="M1305" s="17">
        <f>Table36[[#This Row],[Debet]]</f>
        <v>0</v>
      </c>
      <c r="T1305"/>
    </row>
    <row r="1306" spans="1:20" x14ac:dyDescent="0.25">
      <c r="A1306" s="11"/>
      <c r="B1306" s="1"/>
      <c r="C1306" s="13"/>
      <c r="D1306" s="23"/>
      <c r="E1306" s="23"/>
      <c r="F1306" s="14" t="str">
        <f>LEFT(Table36[[#This Row],[Account Description ]],5)</f>
        <v/>
      </c>
      <c r="G1306" s="1"/>
      <c r="H1306" s="1"/>
      <c r="I1306" s="20"/>
      <c r="J1306" s="1"/>
      <c r="K1306" s="16"/>
      <c r="L1306" s="16"/>
      <c r="M1306" s="17">
        <f>Table36[[#This Row],[Debet]]</f>
        <v>0</v>
      </c>
      <c r="T1306"/>
    </row>
    <row r="1307" spans="1:20" x14ac:dyDescent="0.25">
      <c r="A1307" s="11"/>
      <c r="B1307" s="1"/>
      <c r="C1307" s="13"/>
      <c r="D1307" s="23"/>
      <c r="E1307" s="23"/>
      <c r="F1307" s="14" t="str">
        <f>LEFT(Table36[[#This Row],[Account Description ]],5)</f>
        <v/>
      </c>
      <c r="G1307" s="1"/>
      <c r="H1307" s="1"/>
      <c r="I1307" s="20"/>
      <c r="J1307" s="1"/>
      <c r="K1307" s="16"/>
      <c r="L1307" s="16"/>
      <c r="M1307" s="17">
        <f>Table36[[#This Row],[Debet]]</f>
        <v>0</v>
      </c>
      <c r="T1307"/>
    </row>
    <row r="1308" spans="1:20" x14ac:dyDescent="0.25">
      <c r="A1308" s="11"/>
      <c r="B1308" s="1"/>
      <c r="C1308" s="13"/>
      <c r="D1308" s="23"/>
      <c r="E1308" s="23"/>
      <c r="F1308" s="14" t="str">
        <f>LEFT(Table36[[#This Row],[Account Description ]],5)</f>
        <v/>
      </c>
      <c r="G1308" s="1"/>
      <c r="H1308" s="1"/>
      <c r="I1308" s="20"/>
      <c r="J1308" s="1"/>
      <c r="K1308" s="16"/>
      <c r="L1308" s="16"/>
      <c r="M1308" s="17">
        <f>Table36[[#This Row],[Debet]]</f>
        <v>0</v>
      </c>
      <c r="T1308"/>
    </row>
    <row r="1309" spans="1:20" x14ac:dyDescent="0.25">
      <c r="A1309" s="11"/>
      <c r="B1309" s="1"/>
      <c r="C1309" s="13"/>
      <c r="D1309" s="23"/>
      <c r="E1309" s="23"/>
      <c r="F1309" s="14" t="str">
        <f>LEFT(Table36[[#This Row],[Account Description ]],5)</f>
        <v/>
      </c>
      <c r="G1309" s="1"/>
      <c r="H1309" s="1"/>
      <c r="I1309" s="20"/>
      <c r="J1309" s="1"/>
      <c r="K1309" s="16"/>
      <c r="L1309" s="16"/>
      <c r="M1309" s="17">
        <f>Table36[[#This Row],[Debet]]</f>
        <v>0</v>
      </c>
      <c r="T1309"/>
    </row>
    <row r="1310" spans="1:20" x14ac:dyDescent="0.25">
      <c r="A1310" s="11"/>
      <c r="B1310" s="1"/>
      <c r="C1310" s="13"/>
      <c r="D1310" s="23"/>
      <c r="E1310" s="23"/>
      <c r="F1310" s="14" t="str">
        <f>LEFT(Table36[[#This Row],[Account Description ]],5)</f>
        <v/>
      </c>
      <c r="G1310" s="1"/>
      <c r="H1310" s="1"/>
      <c r="I1310" s="20"/>
      <c r="J1310" s="1"/>
      <c r="K1310" s="16"/>
      <c r="L1310" s="16"/>
      <c r="M1310" s="17">
        <f>Table36[[#This Row],[Debet]]</f>
        <v>0</v>
      </c>
      <c r="T1310"/>
    </row>
    <row r="1311" spans="1:20" x14ac:dyDescent="0.25">
      <c r="A1311" s="11"/>
      <c r="B1311" s="1"/>
      <c r="C1311" s="13"/>
      <c r="D1311" s="23"/>
      <c r="E1311" s="23"/>
      <c r="F1311" s="14" t="str">
        <f>LEFT(Table36[[#This Row],[Account Description ]],5)</f>
        <v/>
      </c>
      <c r="G1311" s="1"/>
      <c r="H1311" s="1"/>
      <c r="I1311" s="20"/>
      <c r="J1311" s="1"/>
      <c r="K1311" s="16"/>
      <c r="L1311" s="16"/>
      <c r="M1311" s="17">
        <f>Table36[[#This Row],[Debet]]</f>
        <v>0</v>
      </c>
      <c r="T1311"/>
    </row>
    <row r="1312" spans="1:20" x14ac:dyDescent="0.25">
      <c r="A1312" s="11"/>
      <c r="B1312" s="1"/>
      <c r="C1312" s="13"/>
      <c r="D1312" s="23"/>
      <c r="E1312" s="23"/>
      <c r="F1312" s="14" t="str">
        <f>LEFT(Table36[[#This Row],[Account Description ]],5)</f>
        <v/>
      </c>
      <c r="G1312" s="1"/>
      <c r="H1312" s="1"/>
      <c r="I1312" s="20"/>
      <c r="J1312" s="1"/>
      <c r="K1312" s="16"/>
      <c r="L1312" s="16"/>
      <c r="M1312" s="17">
        <f>Table36[[#This Row],[Debet]]</f>
        <v>0</v>
      </c>
      <c r="T1312"/>
    </row>
    <row r="1313" spans="1:20" x14ac:dyDescent="0.25">
      <c r="A1313" s="11"/>
      <c r="B1313" s="1"/>
      <c r="C1313" s="13"/>
      <c r="D1313" s="23"/>
      <c r="E1313" s="23"/>
      <c r="F1313" s="14" t="str">
        <f>LEFT(Table36[[#This Row],[Account Description ]],5)</f>
        <v/>
      </c>
      <c r="G1313" s="1"/>
      <c r="H1313" s="1"/>
      <c r="I1313" s="20"/>
      <c r="J1313" s="1"/>
      <c r="K1313" s="16"/>
      <c r="L1313" s="16"/>
      <c r="M1313" s="17">
        <f>Table36[[#This Row],[Debet]]</f>
        <v>0</v>
      </c>
      <c r="T1313"/>
    </row>
    <row r="1314" spans="1:20" x14ac:dyDescent="0.25">
      <c r="A1314" s="11"/>
      <c r="B1314" s="1"/>
      <c r="C1314" s="13"/>
      <c r="D1314" s="23"/>
      <c r="E1314" s="23"/>
      <c r="F1314" s="14" t="str">
        <f>LEFT(Table36[[#This Row],[Account Description ]],5)</f>
        <v/>
      </c>
      <c r="G1314" s="1"/>
      <c r="H1314" s="1"/>
      <c r="I1314" s="20"/>
      <c r="J1314" s="1"/>
      <c r="K1314" s="16"/>
      <c r="L1314" s="16"/>
      <c r="M1314" s="17">
        <f>Table36[[#This Row],[Debet]]</f>
        <v>0</v>
      </c>
      <c r="T1314"/>
    </row>
    <row r="1315" spans="1:20" x14ac:dyDescent="0.25">
      <c r="A1315" s="11"/>
      <c r="B1315" s="1"/>
      <c r="C1315" s="13"/>
      <c r="D1315" s="23"/>
      <c r="E1315" s="23"/>
      <c r="F1315" s="14" t="str">
        <f>LEFT(Table36[[#This Row],[Account Description ]],5)</f>
        <v/>
      </c>
      <c r="G1315" s="1"/>
      <c r="H1315" s="1"/>
      <c r="I1315" s="20"/>
      <c r="J1315" s="1"/>
      <c r="K1315" s="16"/>
      <c r="L1315" s="16"/>
      <c r="M1315" s="17">
        <f>Table36[[#This Row],[Debet]]</f>
        <v>0</v>
      </c>
      <c r="T1315"/>
    </row>
    <row r="1316" spans="1:20" x14ac:dyDescent="0.25">
      <c r="A1316" s="11"/>
      <c r="B1316" s="1"/>
      <c r="C1316" s="13"/>
      <c r="D1316" s="23"/>
      <c r="E1316" s="23"/>
      <c r="F1316" s="14" t="str">
        <f>LEFT(Table36[[#This Row],[Account Description ]],5)</f>
        <v/>
      </c>
      <c r="G1316" s="1"/>
      <c r="H1316" s="1"/>
      <c r="I1316" s="20"/>
      <c r="J1316" s="1"/>
      <c r="K1316" s="16"/>
      <c r="L1316" s="16"/>
      <c r="M1316" s="17">
        <f>Table36[[#This Row],[Debet]]</f>
        <v>0</v>
      </c>
      <c r="T1316"/>
    </row>
    <row r="1317" spans="1:20" x14ac:dyDescent="0.25">
      <c r="A1317" s="11"/>
      <c r="B1317" s="1"/>
      <c r="C1317" s="13"/>
      <c r="D1317" s="23"/>
      <c r="E1317" s="23"/>
      <c r="F1317" s="14" t="str">
        <f>LEFT(Table36[[#This Row],[Account Description ]],5)</f>
        <v/>
      </c>
      <c r="G1317" s="1"/>
      <c r="H1317" s="1"/>
      <c r="I1317" s="20"/>
      <c r="J1317" s="1"/>
      <c r="K1317" s="16"/>
      <c r="L1317" s="16"/>
      <c r="M1317" s="17">
        <f>Table36[[#This Row],[Debet]]</f>
        <v>0</v>
      </c>
      <c r="T1317"/>
    </row>
    <row r="1318" spans="1:20" x14ac:dyDescent="0.25">
      <c r="A1318" s="11"/>
      <c r="B1318" s="1"/>
      <c r="C1318" s="13"/>
      <c r="D1318" s="23"/>
      <c r="E1318" s="23"/>
      <c r="F1318" s="14" t="str">
        <f>LEFT(Table36[[#This Row],[Account Description ]],5)</f>
        <v/>
      </c>
      <c r="G1318" s="1"/>
      <c r="H1318" s="1"/>
      <c r="I1318" s="20"/>
      <c r="J1318" s="1"/>
      <c r="K1318" s="16"/>
      <c r="L1318" s="16"/>
      <c r="M1318" s="17">
        <f>Table36[[#This Row],[Debet]]</f>
        <v>0</v>
      </c>
      <c r="T1318"/>
    </row>
    <row r="1319" spans="1:20" x14ac:dyDescent="0.25">
      <c r="A1319" s="11"/>
      <c r="B1319" s="1"/>
      <c r="C1319" s="13"/>
      <c r="D1319" s="23"/>
      <c r="E1319" s="23"/>
      <c r="F1319" s="14" t="str">
        <f>LEFT(Table36[[#This Row],[Account Description ]],5)</f>
        <v/>
      </c>
      <c r="G1319" s="1"/>
      <c r="H1319" s="1"/>
      <c r="I1319" s="20"/>
      <c r="J1319" s="1"/>
      <c r="K1319" s="16"/>
      <c r="L1319" s="16"/>
      <c r="M1319" s="17">
        <f>Table36[[#This Row],[Debet]]</f>
        <v>0</v>
      </c>
      <c r="T1319"/>
    </row>
    <row r="1320" spans="1:20" x14ac:dyDescent="0.25">
      <c r="A1320" s="11"/>
      <c r="B1320" s="1"/>
      <c r="C1320" s="13"/>
      <c r="D1320" s="23"/>
      <c r="E1320" s="23"/>
      <c r="F1320" s="14" t="str">
        <f>LEFT(Table36[[#This Row],[Account Description ]],5)</f>
        <v/>
      </c>
      <c r="G1320" s="1"/>
      <c r="H1320" s="1"/>
      <c r="I1320" s="20"/>
      <c r="J1320" s="1"/>
      <c r="K1320" s="16"/>
      <c r="L1320" s="16"/>
      <c r="M1320" s="17">
        <f>Table36[[#This Row],[Debet]]</f>
        <v>0</v>
      </c>
      <c r="T1320"/>
    </row>
    <row r="1321" spans="1:20" x14ac:dyDescent="0.25">
      <c r="A1321" s="11"/>
      <c r="B1321" s="1"/>
      <c r="C1321" s="13"/>
      <c r="D1321" s="23"/>
      <c r="E1321" s="23"/>
      <c r="F1321" s="14" t="str">
        <f>LEFT(Table36[[#This Row],[Account Description ]],5)</f>
        <v/>
      </c>
      <c r="G1321" s="1"/>
      <c r="H1321" s="1"/>
      <c r="I1321" s="20"/>
      <c r="J1321" s="1"/>
      <c r="K1321" s="16"/>
      <c r="L1321" s="16"/>
      <c r="M1321" s="17">
        <f>Table36[[#This Row],[Debet]]</f>
        <v>0</v>
      </c>
      <c r="T1321"/>
    </row>
    <row r="1322" spans="1:20" x14ac:dyDescent="0.25">
      <c r="A1322" s="11"/>
      <c r="B1322" s="1"/>
      <c r="C1322" s="13"/>
      <c r="D1322" s="23"/>
      <c r="E1322" s="23"/>
      <c r="F1322" s="14" t="str">
        <f>LEFT(Table36[[#This Row],[Account Description ]],5)</f>
        <v/>
      </c>
      <c r="G1322" s="1"/>
      <c r="H1322" s="1"/>
      <c r="I1322" s="20"/>
      <c r="J1322" s="1"/>
      <c r="K1322" s="16"/>
      <c r="L1322" s="16"/>
      <c r="M1322" s="17">
        <f>Table36[[#This Row],[Debet]]</f>
        <v>0</v>
      </c>
      <c r="T1322"/>
    </row>
    <row r="1323" spans="1:20" x14ac:dyDescent="0.25">
      <c r="A1323" s="11"/>
      <c r="B1323" s="1"/>
      <c r="C1323" s="13"/>
      <c r="D1323" s="23"/>
      <c r="E1323" s="23"/>
      <c r="F1323" s="14" t="str">
        <f>LEFT(Table36[[#This Row],[Account Description ]],5)</f>
        <v/>
      </c>
      <c r="G1323" s="1"/>
      <c r="H1323" s="1"/>
      <c r="I1323" s="20"/>
      <c r="J1323" s="1"/>
      <c r="K1323" s="16"/>
      <c r="L1323" s="16"/>
      <c r="M1323" s="17">
        <f>Table36[[#This Row],[Debet]]</f>
        <v>0</v>
      </c>
      <c r="T1323"/>
    </row>
    <row r="1324" spans="1:20" x14ac:dyDescent="0.25">
      <c r="A1324" s="11"/>
      <c r="B1324" s="1"/>
      <c r="C1324" s="13"/>
      <c r="D1324" s="23"/>
      <c r="E1324" s="23"/>
      <c r="F1324" s="14" t="str">
        <f>LEFT(Table36[[#This Row],[Account Description ]],5)</f>
        <v/>
      </c>
      <c r="G1324" s="1"/>
      <c r="H1324" s="1"/>
      <c r="I1324" s="20"/>
      <c r="J1324" s="1"/>
      <c r="K1324" s="16"/>
      <c r="L1324" s="16"/>
      <c r="M1324" s="17">
        <f>Table36[[#This Row],[Debet]]</f>
        <v>0</v>
      </c>
      <c r="T1324"/>
    </row>
    <row r="1325" spans="1:20" x14ac:dyDescent="0.25">
      <c r="A1325" s="11"/>
      <c r="B1325" s="1"/>
      <c r="C1325" s="13"/>
      <c r="D1325" s="23"/>
      <c r="E1325" s="23"/>
      <c r="F1325" s="14" t="str">
        <f>LEFT(Table36[[#This Row],[Account Description ]],5)</f>
        <v/>
      </c>
      <c r="G1325" s="1"/>
      <c r="H1325" s="1"/>
      <c r="I1325" s="20"/>
      <c r="J1325" s="1"/>
      <c r="K1325" s="16"/>
      <c r="L1325" s="16"/>
      <c r="M1325" s="17">
        <f>Table36[[#This Row],[Debet]]</f>
        <v>0</v>
      </c>
      <c r="T1325"/>
    </row>
    <row r="1326" spans="1:20" x14ac:dyDescent="0.25">
      <c r="A1326" s="11"/>
      <c r="B1326" s="1"/>
      <c r="C1326" s="13"/>
      <c r="D1326" s="23"/>
      <c r="E1326" s="23"/>
      <c r="F1326" s="14" t="str">
        <f>LEFT(Table36[[#This Row],[Account Description ]],5)</f>
        <v/>
      </c>
      <c r="G1326" s="1"/>
      <c r="H1326" s="1"/>
      <c r="I1326" s="20"/>
      <c r="J1326" s="1"/>
      <c r="K1326" s="16"/>
      <c r="L1326" s="16"/>
      <c r="M1326" s="17">
        <f>Table36[[#This Row],[Debet]]</f>
        <v>0</v>
      </c>
      <c r="T1326"/>
    </row>
    <row r="1327" spans="1:20" x14ac:dyDescent="0.25">
      <c r="A1327" s="11"/>
      <c r="B1327" s="1"/>
      <c r="C1327" s="13"/>
      <c r="D1327" s="23"/>
      <c r="E1327" s="23"/>
      <c r="F1327" s="14" t="str">
        <f>LEFT(Table36[[#This Row],[Account Description ]],5)</f>
        <v/>
      </c>
      <c r="G1327" s="1"/>
      <c r="H1327" s="1"/>
      <c r="I1327" s="20"/>
      <c r="J1327" s="1"/>
      <c r="K1327" s="16"/>
      <c r="L1327" s="16"/>
      <c r="M1327" s="17">
        <f>Table36[[#This Row],[Debet]]</f>
        <v>0</v>
      </c>
      <c r="T1327"/>
    </row>
    <row r="1328" spans="1:20" x14ac:dyDescent="0.25">
      <c r="A1328" s="11"/>
      <c r="B1328" s="1"/>
      <c r="C1328" s="13"/>
      <c r="D1328" s="23"/>
      <c r="E1328" s="23"/>
      <c r="F1328" s="14" t="str">
        <f>LEFT(Table36[[#This Row],[Account Description ]],5)</f>
        <v/>
      </c>
      <c r="G1328" s="1"/>
      <c r="H1328" s="1"/>
      <c r="I1328" s="20"/>
      <c r="J1328" s="1"/>
      <c r="K1328" s="16"/>
      <c r="L1328" s="16"/>
      <c r="M1328" s="17">
        <f>Table36[[#This Row],[Debet]]</f>
        <v>0</v>
      </c>
      <c r="T1328"/>
    </row>
    <row r="1329" spans="1:20" x14ac:dyDescent="0.25">
      <c r="A1329" s="11"/>
      <c r="B1329" s="1"/>
      <c r="C1329" s="13"/>
      <c r="D1329" s="23"/>
      <c r="E1329" s="23"/>
      <c r="F1329" s="14" t="str">
        <f>LEFT(Table36[[#This Row],[Account Description ]],5)</f>
        <v/>
      </c>
      <c r="G1329" s="1"/>
      <c r="H1329" s="1"/>
      <c r="I1329" s="20"/>
      <c r="J1329" s="1"/>
      <c r="K1329" s="16"/>
      <c r="L1329" s="16"/>
      <c r="M1329" s="17">
        <f>Table36[[#This Row],[Debet]]</f>
        <v>0</v>
      </c>
      <c r="T1329"/>
    </row>
    <row r="1330" spans="1:20" x14ac:dyDescent="0.25">
      <c r="A1330" s="11"/>
      <c r="B1330" s="1"/>
      <c r="C1330" s="13"/>
      <c r="D1330" s="23"/>
      <c r="E1330" s="23"/>
      <c r="F1330" s="14" t="str">
        <f>LEFT(Table36[[#This Row],[Account Description ]],5)</f>
        <v/>
      </c>
      <c r="G1330" s="1"/>
      <c r="H1330" s="1"/>
      <c r="I1330" s="20"/>
      <c r="J1330" s="1"/>
      <c r="K1330" s="16"/>
      <c r="L1330" s="16"/>
      <c r="M1330" s="17">
        <f>Table36[[#This Row],[Debet]]</f>
        <v>0</v>
      </c>
      <c r="T1330"/>
    </row>
    <row r="1331" spans="1:20" x14ac:dyDescent="0.25">
      <c r="A1331" s="11"/>
      <c r="B1331" s="1"/>
      <c r="C1331" s="13"/>
      <c r="D1331" s="23"/>
      <c r="E1331" s="23"/>
      <c r="F1331" s="14" t="str">
        <f>LEFT(Table36[[#This Row],[Account Description ]],5)</f>
        <v/>
      </c>
      <c r="G1331" s="1"/>
      <c r="H1331" s="1"/>
      <c r="I1331" s="20"/>
      <c r="J1331" s="1"/>
      <c r="K1331" s="16"/>
      <c r="L1331" s="16"/>
      <c r="M1331" s="17">
        <f>Table36[[#This Row],[Debet]]</f>
        <v>0</v>
      </c>
      <c r="T1331"/>
    </row>
    <row r="1332" spans="1:20" x14ac:dyDescent="0.25">
      <c r="A1332" s="11"/>
      <c r="B1332" s="1"/>
      <c r="C1332" s="13"/>
      <c r="D1332" s="23"/>
      <c r="E1332" s="23"/>
      <c r="F1332" s="14" t="str">
        <f>LEFT(Table36[[#This Row],[Account Description ]],5)</f>
        <v/>
      </c>
      <c r="G1332" s="1"/>
      <c r="H1332" s="1"/>
      <c r="I1332" s="20"/>
      <c r="J1332" s="1"/>
      <c r="K1332" s="16"/>
      <c r="L1332" s="16"/>
      <c r="M1332" s="17">
        <f>Table36[[#This Row],[Debet]]</f>
        <v>0</v>
      </c>
      <c r="T1332"/>
    </row>
    <row r="1333" spans="1:20" x14ac:dyDescent="0.25">
      <c r="A1333" s="11"/>
      <c r="B1333" s="1"/>
      <c r="C1333" s="13"/>
      <c r="D1333" s="23"/>
      <c r="E1333" s="23"/>
      <c r="F1333" s="14" t="str">
        <f>LEFT(Table36[[#This Row],[Account Description ]],5)</f>
        <v/>
      </c>
      <c r="G1333" s="1"/>
      <c r="H1333" s="1"/>
      <c r="I1333" s="20"/>
      <c r="J1333" s="1"/>
      <c r="K1333" s="16"/>
      <c r="L1333" s="16"/>
      <c r="M1333" s="17">
        <f>Table36[[#This Row],[Debet]]</f>
        <v>0</v>
      </c>
      <c r="T1333"/>
    </row>
    <row r="1334" spans="1:20" x14ac:dyDescent="0.25">
      <c r="A1334" s="11"/>
      <c r="B1334" s="1"/>
      <c r="C1334" s="13"/>
      <c r="D1334" s="23"/>
      <c r="E1334" s="23"/>
      <c r="F1334" s="14" t="str">
        <f>LEFT(Table36[[#This Row],[Account Description ]],5)</f>
        <v/>
      </c>
      <c r="G1334" s="1"/>
      <c r="H1334" s="1"/>
      <c r="I1334" s="20"/>
      <c r="J1334" s="1"/>
      <c r="K1334" s="16"/>
      <c r="L1334" s="16"/>
      <c r="M1334" s="17">
        <f>Table36[[#This Row],[Debet]]</f>
        <v>0</v>
      </c>
      <c r="T1334"/>
    </row>
    <row r="1335" spans="1:20" x14ac:dyDescent="0.25">
      <c r="A1335" s="11"/>
      <c r="B1335" s="1"/>
      <c r="C1335" s="13"/>
      <c r="D1335" s="23"/>
      <c r="E1335" s="23"/>
      <c r="F1335" s="14" t="str">
        <f>LEFT(Table36[[#This Row],[Account Description ]],5)</f>
        <v/>
      </c>
      <c r="G1335" s="1"/>
      <c r="H1335" s="1"/>
      <c r="I1335" s="20"/>
      <c r="J1335" s="1"/>
      <c r="K1335" s="16"/>
      <c r="L1335" s="16"/>
      <c r="M1335" s="17">
        <f>Table36[[#This Row],[Debet]]</f>
        <v>0</v>
      </c>
      <c r="T1335"/>
    </row>
    <row r="1336" spans="1:20" x14ac:dyDescent="0.25">
      <c r="A1336" s="11"/>
      <c r="B1336" s="1"/>
      <c r="C1336" s="13"/>
      <c r="D1336" s="23"/>
      <c r="E1336" s="23"/>
      <c r="F1336" s="14" t="str">
        <f>LEFT(Table36[[#This Row],[Account Description ]],5)</f>
        <v/>
      </c>
      <c r="G1336" s="1"/>
      <c r="H1336" s="1"/>
      <c r="I1336" s="20"/>
      <c r="J1336" s="1"/>
      <c r="K1336" s="16"/>
      <c r="L1336" s="16"/>
      <c r="M1336" s="17">
        <f>Table36[[#This Row],[Debet]]</f>
        <v>0</v>
      </c>
      <c r="T1336"/>
    </row>
    <row r="1337" spans="1:20" x14ac:dyDescent="0.25">
      <c r="A1337" s="11"/>
      <c r="B1337" s="1"/>
      <c r="C1337" s="13"/>
      <c r="D1337" s="23"/>
      <c r="E1337" s="23"/>
      <c r="F1337" s="14" t="str">
        <f>LEFT(Table36[[#This Row],[Account Description ]],5)</f>
        <v/>
      </c>
      <c r="G1337" s="1"/>
      <c r="H1337" s="1"/>
      <c r="I1337" s="20"/>
      <c r="J1337" s="1"/>
      <c r="K1337" s="16"/>
      <c r="L1337" s="16"/>
      <c r="M1337" s="17">
        <f>Table36[[#This Row],[Debet]]</f>
        <v>0</v>
      </c>
      <c r="T1337"/>
    </row>
    <row r="1338" spans="1:20" x14ac:dyDescent="0.25">
      <c r="A1338" s="11"/>
      <c r="B1338" s="1"/>
      <c r="C1338" s="13"/>
      <c r="D1338" s="23"/>
      <c r="E1338" s="23"/>
      <c r="F1338" s="14" t="str">
        <f>LEFT(Table36[[#This Row],[Account Description ]],5)</f>
        <v/>
      </c>
      <c r="G1338" s="1"/>
      <c r="H1338" s="1"/>
      <c r="I1338" s="20"/>
      <c r="J1338" s="1"/>
      <c r="K1338" s="16"/>
      <c r="L1338" s="16"/>
      <c r="M1338" s="17">
        <f>Table36[[#This Row],[Debet]]</f>
        <v>0</v>
      </c>
      <c r="T1338"/>
    </row>
    <row r="1339" spans="1:20" x14ac:dyDescent="0.25">
      <c r="A1339" s="11"/>
      <c r="B1339" s="1"/>
      <c r="C1339" s="13"/>
      <c r="D1339" s="23"/>
      <c r="E1339" s="23"/>
      <c r="F1339" s="14" t="str">
        <f>LEFT(Table36[[#This Row],[Account Description ]],5)</f>
        <v/>
      </c>
      <c r="G1339" s="1"/>
      <c r="H1339" s="1"/>
      <c r="I1339" s="20"/>
      <c r="J1339" s="1"/>
      <c r="K1339" s="16"/>
      <c r="L1339" s="16"/>
      <c r="M1339" s="17">
        <f>Table36[[#This Row],[Debet]]</f>
        <v>0</v>
      </c>
      <c r="T1339"/>
    </row>
    <row r="1340" spans="1:20" x14ac:dyDescent="0.25">
      <c r="A1340" s="11"/>
      <c r="B1340" s="1"/>
      <c r="C1340" s="13"/>
      <c r="D1340" s="23"/>
      <c r="E1340" s="23"/>
      <c r="F1340" s="14" t="str">
        <f>LEFT(Table36[[#This Row],[Account Description ]],5)</f>
        <v/>
      </c>
      <c r="G1340" s="1"/>
      <c r="H1340" s="1"/>
      <c r="I1340" s="20"/>
      <c r="J1340" s="1"/>
      <c r="K1340" s="16"/>
      <c r="L1340" s="16"/>
      <c r="M1340" s="17">
        <f>Table36[[#This Row],[Debet]]</f>
        <v>0</v>
      </c>
      <c r="T1340"/>
    </row>
    <row r="1341" spans="1:20" x14ac:dyDescent="0.25">
      <c r="A1341" s="11"/>
      <c r="B1341" s="1"/>
      <c r="C1341" s="13"/>
      <c r="D1341" s="23"/>
      <c r="E1341" s="23"/>
      <c r="F1341" s="14" t="str">
        <f>LEFT(Table36[[#This Row],[Account Description ]],5)</f>
        <v/>
      </c>
      <c r="G1341" s="1"/>
      <c r="H1341" s="1"/>
      <c r="I1341" s="20"/>
      <c r="J1341" s="1"/>
      <c r="K1341" s="16"/>
      <c r="L1341" s="16"/>
      <c r="M1341" s="17">
        <f>Table36[[#This Row],[Debet]]</f>
        <v>0</v>
      </c>
      <c r="T1341"/>
    </row>
    <row r="1342" spans="1:20" x14ac:dyDescent="0.25">
      <c r="A1342" s="11"/>
      <c r="B1342" s="1"/>
      <c r="C1342" s="13"/>
      <c r="D1342" s="23"/>
      <c r="E1342" s="23"/>
      <c r="F1342" s="14" t="str">
        <f>LEFT(Table36[[#This Row],[Account Description ]],5)</f>
        <v/>
      </c>
      <c r="G1342" s="1"/>
      <c r="H1342" s="1"/>
      <c r="I1342" s="20"/>
      <c r="J1342" s="1"/>
      <c r="K1342" s="16"/>
      <c r="L1342" s="16"/>
      <c r="M1342" s="17">
        <f>Table36[[#This Row],[Debet]]</f>
        <v>0</v>
      </c>
      <c r="T1342"/>
    </row>
    <row r="1343" spans="1:20" x14ac:dyDescent="0.25">
      <c r="A1343" s="11"/>
      <c r="B1343" s="1"/>
      <c r="C1343" s="13"/>
      <c r="D1343" s="23"/>
      <c r="E1343" s="23"/>
      <c r="F1343" s="14" t="str">
        <f>LEFT(Table36[[#This Row],[Account Description ]],5)</f>
        <v/>
      </c>
      <c r="G1343" s="1"/>
      <c r="H1343" s="1"/>
      <c r="I1343" s="20"/>
      <c r="J1343" s="1"/>
      <c r="K1343" s="16"/>
      <c r="L1343" s="16"/>
      <c r="M1343" s="17">
        <f>Table36[[#This Row],[Debet]]</f>
        <v>0</v>
      </c>
      <c r="T1343"/>
    </row>
    <row r="1344" spans="1:20" x14ac:dyDescent="0.25">
      <c r="A1344" s="11"/>
      <c r="B1344" s="1"/>
      <c r="C1344" s="13"/>
      <c r="D1344" s="23"/>
      <c r="E1344" s="23"/>
      <c r="F1344" s="14" t="str">
        <f>LEFT(Table36[[#This Row],[Account Description ]],5)</f>
        <v/>
      </c>
      <c r="G1344" s="1"/>
      <c r="H1344" s="1"/>
      <c r="I1344" s="20"/>
      <c r="J1344" s="1"/>
      <c r="K1344" s="16"/>
      <c r="L1344" s="16"/>
      <c r="M1344" s="17">
        <f>Table36[[#This Row],[Debet]]</f>
        <v>0</v>
      </c>
      <c r="T1344"/>
    </row>
    <row r="1345" spans="1:20" x14ac:dyDescent="0.25">
      <c r="A1345" s="11"/>
      <c r="B1345" s="1"/>
      <c r="C1345" s="13"/>
      <c r="D1345" s="23"/>
      <c r="E1345" s="23"/>
      <c r="F1345" s="14" t="str">
        <f>LEFT(Table36[[#This Row],[Account Description ]],5)</f>
        <v/>
      </c>
      <c r="G1345" s="1"/>
      <c r="H1345" s="1"/>
      <c r="I1345" s="20"/>
      <c r="J1345" s="1"/>
      <c r="K1345" s="16"/>
      <c r="L1345" s="16"/>
      <c r="M1345" s="17">
        <f>Table36[[#This Row],[Debet]]</f>
        <v>0</v>
      </c>
      <c r="T1345"/>
    </row>
    <row r="1346" spans="1:20" x14ac:dyDescent="0.25">
      <c r="A1346" s="11"/>
      <c r="B1346" s="1"/>
      <c r="C1346" s="13"/>
      <c r="D1346" s="23"/>
      <c r="E1346" s="23"/>
      <c r="F1346" s="14" t="str">
        <f>LEFT(Table36[[#This Row],[Account Description ]],5)</f>
        <v/>
      </c>
      <c r="G1346" s="1"/>
      <c r="H1346" s="1"/>
      <c r="I1346" s="20"/>
      <c r="J1346" s="1"/>
      <c r="K1346" s="16"/>
      <c r="L1346" s="16"/>
      <c r="M1346" s="17">
        <f>Table36[[#This Row],[Debet]]</f>
        <v>0</v>
      </c>
      <c r="T1346"/>
    </row>
    <row r="1347" spans="1:20" x14ac:dyDescent="0.25">
      <c r="A1347" s="11"/>
      <c r="B1347" s="1"/>
      <c r="C1347" s="13"/>
      <c r="D1347" s="23"/>
      <c r="E1347" s="23"/>
      <c r="F1347" s="14" t="str">
        <f>LEFT(Table36[[#This Row],[Account Description ]],5)</f>
        <v/>
      </c>
      <c r="G1347" s="1"/>
      <c r="H1347" s="1"/>
      <c r="I1347" s="20"/>
      <c r="J1347" s="1"/>
      <c r="K1347" s="16"/>
      <c r="L1347" s="16"/>
      <c r="M1347" s="17">
        <f>Table36[[#This Row],[Debet]]</f>
        <v>0</v>
      </c>
      <c r="T1347"/>
    </row>
    <row r="1348" spans="1:20" x14ac:dyDescent="0.25">
      <c r="A1348" s="11"/>
      <c r="B1348" s="1"/>
      <c r="C1348" s="13"/>
      <c r="D1348" s="23"/>
      <c r="E1348" s="23"/>
      <c r="F1348" s="14" t="str">
        <f>LEFT(Table36[[#This Row],[Account Description ]],5)</f>
        <v/>
      </c>
      <c r="G1348" s="1"/>
      <c r="H1348" s="1"/>
      <c r="I1348" s="20"/>
      <c r="J1348" s="1"/>
      <c r="K1348" s="16"/>
      <c r="L1348" s="16"/>
      <c r="M1348" s="17">
        <f>Table36[[#This Row],[Debet]]</f>
        <v>0</v>
      </c>
      <c r="T1348"/>
    </row>
    <row r="1349" spans="1:20" x14ac:dyDescent="0.25">
      <c r="A1349" s="11"/>
      <c r="B1349" s="1"/>
      <c r="C1349" s="13"/>
      <c r="D1349" s="23"/>
      <c r="E1349" s="23"/>
      <c r="F1349" s="14" t="str">
        <f>LEFT(Table36[[#This Row],[Account Description ]],5)</f>
        <v/>
      </c>
      <c r="G1349" s="1"/>
      <c r="H1349" s="1"/>
      <c r="I1349" s="20"/>
      <c r="J1349" s="1"/>
      <c r="K1349" s="16"/>
      <c r="L1349" s="16"/>
      <c r="M1349" s="17">
        <f>Table36[[#This Row],[Debet]]</f>
        <v>0</v>
      </c>
      <c r="T1349"/>
    </row>
    <row r="1350" spans="1:20" x14ac:dyDescent="0.25">
      <c r="A1350" s="11"/>
      <c r="B1350" s="1"/>
      <c r="C1350" s="13"/>
      <c r="D1350" s="23"/>
      <c r="E1350" s="23"/>
      <c r="F1350" s="14" t="str">
        <f>LEFT(Table36[[#This Row],[Account Description ]],5)</f>
        <v/>
      </c>
      <c r="G1350" s="1"/>
      <c r="H1350" s="1"/>
      <c r="I1350" s="20"/>
      <c r="J1350" s="1"/>
      <c r="K1350" s="16"/>
      <c r="L1350" s="16"/>
      <c r="M1350" s="17">
        <f>Table36[[#This Row],[Debet]]</f>
        <v>0</v>
      </c>
      <c r="T1350"/>
    </row>
    <row r="1351" spans="1:20" x14ac:dyDescent="0.25">
      <c r="A1351" s="11"/>
      <c r="B1351" s="1"/>
      <c r="C1351" s="13"/>
      <c r="D1351" s="23"/>
      <c r="E1351" s="23"/>
      <c r="F1351" s="14" t="str">
        <f>LEFT(Table36[[#This Row],[Account Description ]],5)</f>
        <v/>
      </c>
      <c r="G1351" s="1"/>
      <c r="H1351" s="1"/>
      <c r="I1351" s="20"/>
      <c r="J1351" s="1"/>
      <c r="K1351" s="16"/>
      <c r="L1351" s="16"/>
      <c r="M1351" s="17">
        <f>Table36[[#This Row],[Debet]]</f>
        <v>0</v>
      </c>
      <c r="T1351"/>
    </row>
    <row r="1352" spans="1:20" x14ac:dyDescent="0.25">
      <c r="A1352" s="11"/>
      <c r="B1352" s="1"/>
      <c r="C1352" s="13"/>
      <c r="D1352" s="23"/>
      <c r="E1352" s="23"/>
      <c r="F1352" s="14" t="str">
        <f>LEFT(Table36[[#This Row],[Account Description ]],5)</f>
        <v/>
      </c>
      <c r="G1352" s="1"/>
      <c r="H1352" s="1"/>
      <c r="I1352" s="20"/>
      <c r="J1352" s="1"/>
      <c r="K1352" s="16"/>
      <c r="L1352" s="16"/>
      <c r="M1352" s="17">
        <f>Table36[[#This Row],[Debet]]</f>
        <v>0</v>
      </c>
      <c r="T1352"/>
    </row>
    <row r="1353" spans="1:20" x14ac:dyDescent="0.25">
      <c r="A1353" s="11"/>
      <c r="B1353" s="1"/>
      <c r="C1353" s="13"/>
      <c r="D1353" s="23"/>
      <c r="E1353" s="23"/>
      <c r="F1353" s="14" t="str">
        <f>LEFT(Table36[[#This Row],[Account Description ]],5)</f>
        <v/>
      </c>
      <c r="G1353" s="1"/>
      <c r="H1353" s="1"/>
      <c r="I1353" s="20"/>
      <c r="J1353" s="1"/>
      <c r="K1353" s="16"/>
      <c r="L1353" s="16"/>
      <c r="M1353" s="17">
        <f>Table36[[#This Row],[Debet]]</f>
        <v>0</v>
      </c>
      <c r="T1353"/>
    </row>
    <row r="1354" spans="1:20" x14ac:dyDescent="0.25">
      <c r="A1354" s="11"/>
      <c r="B1354" s="1"/>
      <c r="C1354" s="13"/>
      <c r="D1354" s="23"/>
      <c r="E1354" s="23"/>
      <c r="F1354" s="14" t="str">
        <f>LEFT(Table36[[#This Row],[Account Description ]],5)</f>
        <v/>
      </c>
      <c r="G1354" s="1"/>
      <c r="H1354" s="1"/>
      <c r="I1354" s="20"/>
      <c r="J1354" s="1"/>
      <c r="K1354" s="16"/>
      <c r="L1354" s="16"/>
      <c r="M1354" s="17">
        <f>Table36[[#This Row],[Debet]]</f>
        <v>0</v>
      </c>
      <c r="T1354"/>
    </row>
    <row r="1355" spans="1:20" x14ac:dyDescent="0.25">
      <c r="A1355" s="11"/>
      <c r="B1355" s="1"/>
      <c r="C1355" s="13"/>
      <c r="D1355" s="23"/>
      <c r="E1355" s="23"/>
      <c r="F1355" s="14" t="str">
        <f>LEFT(Table36[[#This Row],[Account Description ]],5)</f>
        <v/>
      </c>
      <c r="G1355" s="1"/>
      <c r="H1355" s="1"/>
      <c r="I1355" s="20"/>
      <c r="J1355" s="1"/>
      <c r="K1355" s="16"/>
      <c r="L1355" s="16"/>
      <c r="M1355" s="17">
        <f>Table36[[#This Row],[Debet]]</f>
        <v>0</v>
      </c>
      <c r="T1355"/>
    </row>
    <row r="1356" spans="1:20" x14ac:dyDescent="0.25">
      <c r="A1356" s="11"/>
      <c r="B1356" s="1"/>
      <c r="C1356" s="13"/>
      <c r="D1356" s="23"/>
      <c r="E1356" s="23"/>
      <c r="F1356" s="14" t="str">
        <f>LEFT(Table36[[#This Row],[Account Description ]],5)</f>
        <v/>
      </c>
      <c r="G1356" s="1"/>
      <c r="H1356" s="1"/>
      <c r="I1356" s="20"/>
      <c r="J1356" s="1"/>
      <c r="K1356" s="16"/>
      <c r="L1356" s="16"/>
      <c r="M1356" s="17">
        <f>Table36[[#This Row],[Debet]]</f>
        <v>0</v>
      </c>
      <c r="T1356"/>
    </row>
    <row r="1357" spans="1:20" x14ac:dyDescent="0.25">
      <c r="A1357" s="11"/>
      <c r="B1357" s="1"/>
      <c r="C1357" s="13"/>
      <c r="D1357" s="23"/>
      <c r="E1357" s="23"/>
      <c r="F1357" s="14" t="str">
        <f>LEFT(Table36[[#This Row],[Account Description ]],5)</f>
        <v/>
      </c>
      <c r="G1357" s="1"/>
      <c r="H1357" s="1"/>
      <c r="I1357" s="20"/>
      <c r="J1357" s="1"/>
      <c r="K1357" s="16"/>
      <c r="L1357" s="16"/>
      <c r="M1357" s="17">
        <f>Table36[[#This Row],[Debet]]</f>
        <v>0</v>
      </c>
      <c r="T1357"/>
    </row>
    <row r="1358" spans="1:20" x14ac:dyDescent="0.25">
      <c r="A1358" s="11"/>
      <c r="B1358" s="1"/>
      <c r="C1358" s="13"/>
      <c r="D1358" s="23"/>
      <c r="E1358" s="23"/>
      <c r="F1358" s="14" t="str">
        <f>LEFT(Table36[[#This Row],[Account Description ]],5)</f>
        <v/>
      </c>
      <c r="G1358" s="1"/>
      <c r="H1358" s="1"/>
      <c r="I1358" s="20"/>
      <c r="J1358" s="1"/>
      <c r="K1358" s="16"/>
      <c r="L1358" s="16"/>
      <c r="M1358" s="17">
        <f>Table36[[#This Row],[Debet]]</f>
        <v>0</v>
      </c>
      <c r="T1358"/>
    </row>
    <row r="1359" spans="1:20" x14ac:dyDescent="0.25">
      <c r="A1359" s="11"/>
      <c r="B1359" s="1"/>
      <c r="C1359" s="13"/>
      <c r="D1359" s="23"/>
      <c r="E1359" s="23"/>
      <c r="F1359" s="14" t="str">
        <f>LEFT(Table36[[#This Row],[Account Description ]],5)</f>
        <v/>
      </c>
      <c r="G1359" s="1"/>
      <c r="H1359" s="1"/>
      <c r="I1359" s="20"/>
      <c r="J1359" s="1"/>
      <c r="K1359" s="16"/>
      <c r="L1359" s="16"/>
      <c r="M1359" s="17">
        <f>Table36[[#This Row],[Debet]]</f>
        <v>0</v>
      </c>
      <c r="T1359"/>
    </row>
    <row r="1360" spans="1:20" x14ac:dyDescent="0.25">
      <c r="A1360" s="11"/>
      <c r="B1360" s="1"/>
      <c r="C1360" s="13"/>
      <c r="D1360" s="23"/>
      <c r="E1360" s="23"/>
      <c r="F1360" s="14" t="str">
        <f>LEFT(Table36[[#This Row],[Account Description ]],5)</f>
        <v/>
      </c>
      <c r="G1360" s="1"/>
      <c r="H1360" s="1"/>
      <c r="I1360" s="20"/>
      <c r="J1360" s="1"/>
      <c r="K1360" s="16"/>
      <c r="L1360" s="16"/>
      <c r="M1360" s="17">
        <f>Table36[[#This Row],[Debet]]</f>
        <v>0</v>
      </c>
      <c r="T1360"/>
    </row>
    <row r="1361" spans="1:20" x14ac:dyDescent="0.25">
      <c r="A1361" s="11"/>
      <c r="B1361" s="1"/>
      <c r="C1361" s="13"/>
      <c r="D1361" s="23"/>
      <c r="E1361" s="23"/>
      <c r="F1361" s="14" t="str">
        <f>LEFT(Table36[[#This Row],[Account Description ]],5)</f>
        <v/>
      </c>
      <c r="G1361" s="1"/>
      <c r="H1361" s="1"/>
      <c r="I1361" s="20"/>
      <c r="J1361" s="1"/>
      <c r="K1361" s="16"/>
      <c r="L1361" s="16"/>
      <c r="M1361" s="17">
        <f>Table36[[#This Row],[Debet]]</f>
        <v>0</v>
      </c>
      <c r="T1361"/>
    </row>
    <row r="1362" spans="1:20" x14ac:dyDescent="0.25">
      <c r="A1362" s="11"/>
      <c r="B1362" s="1"/>
      <c r="C1362" s="13"/>
      <c r="D1362" s="23"/>
      <c r="E1362" s="23"/>
      <c r="F1362" s="14" t="str">
        <f>LEFT(Table36[[#This Row],[Account Description ]],5)</f>
        <v/>
      </c>
      <c r="G1362" s="1"/>
      <c r="H1362" s="1"/>
      <c r="I1362" s="20"/>
      <c r="J1362" s="1"/>
      <c r="K1362" s="16"/>
      <c r="L1362" s="16"/>
      <c r="M1362" s="17">
        <f>Table36[[#This Row],[Debet]]</f>
        <v>0</v>
      </c>
      <c r="T1362"/>
    </row>
    <row r="1363" spans="1:20" x14ac:dyDescent="0.25">
      <c r="A1363" s="11"/>
      <c r="B1363" s="1"/>
      <c r="C1363" s="13"/>
      <c r="D1363" s="23"/>
      <c r="E1363" s="23"/>
      <c r="F1363" s="14" t="str">
        <f>LEFT(Table36[[#This Row],[Account Description ]],5)</f>
        <v/>
      </c>
      <c r="G1363" s="1"/>
      <c r="H1363" s="1"/>
      <c r="I1363" s="20"/>
      <c r="J1363" s="1"/>
      <c r="K1363" s="16"/>
      <c r="L1363" s="16"/>
      <c r="M1363" s="17">
        <f>Table36[[#This Row],[Debet]]</f>
        <v>0</v>
      </c>
      <c r="T1363"/>
    </row>
    <row r="1364" spans="1:20" x14ac:dyDescent="0.25">
      <c r="A1364" s="11"/>
      <c r="B1364" s="1"/>
      <c r="C1364" s="13"/>
      <c r="D1364" s="23"/>
      <c r="E1364" s="23"/>
      <c r="F1364" s="14" t="str">
        <f>LEFT(Table36[[#This Row],[Account Description ]],5)</f>
        <v/>
      </c>
      <c r="G1364" s="1"/>
      <c r="H1364" s="1"/>
      <c r="I1364" s="20"/>
      <c r="J1364" s="1"/>
      <c r="K1364" s="16"/>
      <c r="L1364" s="16"/>
      <c r="M1364" s="17">
        <f>Table36[[#This Row],[Debet]]</f>
        <v>0</v>
      </c>
      <c r="T1364"/>
    </row>
    <row r="1365" spans="1:20" x14ac:dyDescent="0.25">
      <c r="A1365" s="11"/>
      <c r="B1365" s="1"/>
      <c r="C1365" s="13"/>
      <c r="D1365" s="23"/>
      <c r="E1365" s="23"/>
      <c r="F1365" s="14" t="str">
        <f>LEFT(Table36[[#This Row],[Account Description ]],5)</f>
        <v/>
      </c>
      <c r="G1365" s="1"/>
      <c r="H1365" s="1"/>
      <c r="I1365" s="20"/>
      <c r="J1365" s="1"/>
      <c r="K1365" s="16"/>
      <c r="L1365" s="16"/>
      <c r="M1365" s="17">
        <f>Table36[[#This Row],[Debet]]</f>
        <v>0</v>
      </c>
      <c r="T1365"/>
    </row>
    <row r="1366" spans="1:20" x14ac:dyDescent="0.25">
      <c r="A1366" s="11"/>
      <c r="B1366" s="1"/>
      <c r="C1366" s="13"/>
      <c r="D1366" s="23"/>
      <c r="E1366" s="23"/>
      <c r="F1366" s="14" t="str">
        <f>LEFT(Table36[[#This Row],[Account Description ]],5)</f>
        <v/>
      </c>
      <c r="G1366" s="1"/>
      <c r="H1366" s="1"/>
      <c r="I1366" s="20"/>
      <c r="J1366" s="1"/>
      <c r="K1366" s="16"/>
      <c r="L1366" s="16"/>
      <c r="M1366" s="17">
        <f>Table36[[#This Row],[Debet]]</f>
        <v>0</v>
      </c>
      <c r="T1366"/>
    </row>
    <row r="1367" spans="1:20" x14ac:dyDescent="0.25">
      <c r="A1367" s="11"/>
      <c r="B1367" s="1"/>
      <c r="C1367" s="13"/>
      <c r="D1367" s="23"/>
      <c r="E1367" s="23"/>
      <c r="F1367" s="14" t="str">
        <f>LEFT(Table36[[#This Row],[Account Description ]],5)</f>
        <v/>
      </c>
      <c r="G1367" s="1"/>
      <c r="H1367" s="1"/>
      <c r="I1367" s="20"/>
      <c r="J1367" s="1"/>
      <c r="K1367" s="16"/>
      <c r="L1367" s="16"/>
      <c r="M1367" s="17">
        <f>Table36[[#This Row],[Debet]]</f>
        <v>0</v>
      </c>
      <c r="T1367"/>
    </row>
    <row r="1368" spans="1:20" x14ac:dyDescent="0.25">
      <c r="A1368" s="11"/>
      <c r="B1368" s="1"/>
      <c r="C1368" s="13"/>
      <c r="D1368" s="23"/>
      <c r="E1368" s="23"/>
      <c r="F1368" s="14" t="str">
        <f>LEFT(Table36[[#This Row],[Account Description ]],5)</f>
        <v/>
      </c>
      <c r="G1368" s="1"/>
      <c r="H1368" s="1"/>
      <c r="I1368" s="20"/>
      <c r="J1368" s="1"/>
      <c r="K1368" s="16"/>
      <c r="L1368" s="16"/>
      <c r="M1368" s="17">
        <f>Table36[[#This Row],[Debet]]</f>
        <v>0</v>
      </c>
      <c r="T1368"/>
    </row>
    <row r="1369" spans="1:20" x14ac:dyDescent="0.25">
      <c r="A1369" s="11"/>
      <c r="B1369" s="1"/>
      <c r="C1369" s="13"/>
      <c r="D1369" s="23"/>
      <c r="E1369" s="23"/>
      <c r="F1369" s="14" t="str">
        <f>LEFT(Table36[[#This Row],[Account Description ]],5)</f>
        <v/>
      </c>
      <c r="G1369" s="1"/>
      <c r="H1369" s="1"/>
      <c r="I1369" s="20"/>
      <c r="J1369" s="1"/>
      <c r="K1369" s="16"/>
      <c r="L1369" s="16"/>
      <c r="M1369" s="17">
        <f>Table36[[#This Row],[Debet]]</f>
        <v>0</v>
      </c>
      <c r="T1369"/>
    </row>
    <row r="1370" spans="1:20" x14ac:dyDescent="0.25">
      <c r="A1370" s="11"/>
      <c r="B1370" s="1"/>
      <c r="C1370" s="13"/>
      <c r="D1370" s="23"/>
      <c r="E1370" s="23"/>
      <c r="F1370" s="14" t="str">
        <f>LEFT(Table36[[#This Row],[Account Description ]],5)</f>
        <v/>
      </c>
      <c r="G1370" s="1"/>
      <c r="H1370" s="1"/>
      <c r="I1370" s="20"/>
      <c r="J1370" s="1"/>
      <c r="K1370" s="16"/>
      <c r="L1370" s="16"/>
      <c r="M1370" s="17">
        <f>Table36[[#This Row],[Debet]]</f>
        <v>0</v>
      </c>
      <c r="T1370"/>
    </row>
    <row r="1371" spans="1:20" x14ac:dyDescent="0.25">
      <c r="A1371" s="11"/>
      <c r="B1371" s="1"/>
      <c r="C1371" s="13"/>
      <c r="D1371" s="23"/>
      <c r="E1371" s="23"/>
      <c r="F1371" s="14" t="str">
        <f>LEFT(Table36[[#This Row],[Account Description ]],5)</f>
        <v/>
      </c>
      <c r="G1371" s="1"/>
      <c r="H1371" s="1"/>
      <c r="I1371" s="20"/>
      <c r="J1371" s="1"/>
      <c r="K1371" s="16"/>
      <c r="L1371" s="16"/>
      <c r="M1371" s="17">
        <f>Table36[[#This Row],[Debet]]</f>
        <v>0</v>
      </c>
      <c r="T1371"/>
    </row>
    <row r="1372" spans="1:20" x14ac:dyDescent="0.25">
      <c r="A1372" s="11"/>
      <c r="B1372" s="1"/>
      <c r="C1372" s="13"/>
      <c r="D1372" s="23"/>
      <c r="E1372" s="23"/>
      <c r="F1372" s="14" t="str">
        <f>LEFT(Table36[[#This Row],[Account Description ]],5)</f>
        <v/>
      </c>
      <c r="G1372" s="1"/>
      <c r="H1372" s="1"/>
      <c r="I1372" s="20"/>
      <c r="J1372" s="1"/>
      <c r="K1372" s="16"/>
      <c r="L1372" s="16"/>
      <c r="M1372" s="17">
        <f>Table36[[#This Row],[Debet]]</f>
        <v>0</v>
      </c>
      <c r="T1372"/>
    </row>
    <row r="1373" spans="1:20" x14ac:dyDescent="0.25">
      <c r="A1373" s="11"/>
      <c r="B1373" s="1"/>
      <c r="C1373" s="13"/>
      <c r="D1373" s="23"/>
      <c r="E1373" s="23"/>
      <c r="F1373" s="14" t="str">
        <f>LEFT(Table36[[#This Row],[Account Description ]],5)</f>
        <v/>
      </c>
      <c r="G1373" s="1"/>
      <c r="H1373" s="1"/>
      <c r="I1373" s="20"/>
      <c r="J1373" s="1"/>
      <c r="K1373" s="16"/>
      <c r="L1373" s="16"/>
      <c r="M1373" s="17">
        <f>Table36[[#This Row],[Debet]]</f>
        <v>0</v>
      </c>
      <c r="T1373"/>
    </row>
    <row r="1374" spans="1:20" x14ac:dyDescent="0.25">
      <c r="A1374" s="11"/>
      <c r="B1374" s="1"/>
      <c r="C1374" s="13"/>
      <c r="D1374" s="23"/>
      <c r="E1374" s="23"/>
      <c r="F1374" s="14" t="str">
        <f>LEFT(Table36[[#This Row],[Account Description ]],5)</f>
        <v/>
      </c>
      <c r="G1374" s="1"/>
      <c r="H1374" s="1"/>
      <c r="I1374" s="20"/>
      <c r="J1374" s="1"/>
      <c r="K1374" s="16"/>
      <c r="L1374" s="16"/>
      <c r="M1374" s="17">
        <f>Table36[[#This Row],[Debet]]</f>
        <v>0</v>
      </c>
      <c r="T1374"/>
    </row>
    <row r="1375" spans="1:20" x14ac:dyDescent="0.25">
      <c r="A1375" s="11"/>
      <c r="B1375" s="1"/>
      <c r="C1375" s="13"/>
      <c r="D1375" s="23"/>
      <c r="E1375" s="23"/>
      <c r="F1375" s="14" t="str">
        <f>LEFT(Table36[[#This Row],[Account Description ]],5)</f>
        <v/>
      </c>
      <c r="G1375" s="1"/>
      <c r="H1375" s="1"/>
      <c r="I1375" s="20"/>
      <c r="J1375" s="1"/>
      <c r="K1375" s="16"/>
      <c r="L1375" s="16"/>
      <c r="M1375" s="17">
        <f>Table36[[#This Row],[Debet]]</f>
        <v>0</v>
      </c>
      <c r="T1375"/>
    </row>
    <row r="1376" spans="1:20" x14ac:dyDescent="0.25">
      <c r="A1376" s="11"/>
      <c r="B1376" s="1"/>
      <c r="C1376" s="13"/>
      <c r="D1376" s="23"/>
      <c r="E1376" s="23"/>
      <c r="F1376" s="14" t="str">
        <f>LEFT(Table36[[#This Row],[Account Description ]],5)</f>
        <v/>
      </c>
      <c r="G1376" s="1"/>
      <c r="H1376" s="1"/>
      <c r="I1376" s="20"/>
      <c r="J1376" s="1"/>
      <c r="K1376" s="16"/>
      <c r="L1376" s="16"/>
      <c r="M1376" s="17">
        <f>Table36[[#This Row],[Debet]]</f>
        <v>0</v>
      </c>
      <c r="T1376"/>
    </row>
    <row r="1377" spans="1:20" x14ac:dyDescent="0.25">
      <c r="A1377" s="11"/>
      <c r="B1377" s="1"/>
      <c r="C1377" s="13"/>
      <c r="D1377" s="23"/>
      <c r="E1377" s="23"/>
      <c r="F1377" s="14" t="str">
        <f>LEFT(Table36[[#This Row],[Account Description ]],5)</f>
        <v/>
      </c>
      <c r="G1377" s="1"/>
      <c r="H1377" s="1"/>
      <c r="I1377" s="20"/>
      <c r="J1377" s="1"/>
      <c r="K1377" s="16"/>
      <c r="L1377" s="16"/>
      <c r="M1377" s="17">
        <f>Table36[[#This Row],[Debet]]</f>
        <v>0</v>
      </c>
      <c r="T1377"/>
    </row>
    <row r="1378" spans="1:20" x14ac:dyDescent="0.25">
      <c r="A1378" s="11"/>
      <c r="B1378" s="1"/>
      <c r="C1378" s="13"/>
      <c r="D1378" s="23"/>
      <c r="E1378" s="23"/>
      <c r="F1378" s="14" t="str">
        <f>LEFT(Table36[[#This Row],[Account Description ]],5)</f>
        <v/>
      </c>
      <c r="G1378" s="1"/>
      <c r="H1378" s="1"/>
      <c r="I1378" s="20"/>
      <c r="J1378" s="1"/>
      <c r="K1378" s="16"/>
      <c r="L1378" s="16"/>
      <c r="M1378" s="17">
        <f>Table36[[#This Row],[Debet]]</f>
        <v>0</v>
      </c>
      <c r="T1378"/>
    </row>
    <row r="1379" spans="1:20" x14ac:dyDescent="0.25">
      <c r="A1379" s="11"/>
      <c r="B1379" s="1"/>
      <c r="C1379" s="13"/>
      <c r="D1379" s="23"/>
      <c r="E1379" s="23"/>
      <c r="F1379" s="14" t="str">
        <f>LEFT(Table36[[#This Row],[Account Description ]],5)</f>
        <v/>
      </c>
      <c r="G1379" s="1"/>
      <c r="H1379" s="1"/>
      <c r="I1379" s="20"/>
      <c r="J1379" s="1"/>
      <c r="K1379" s="16"/>
      <c r="L1379" s="16"/>
      <c r="M1379" s="17">
        <f>Table36[[#This Row],[Debet]]</f>
        <v>0</v>
      </c>
      <c r="T1379"/>
    </row>
    <row r="1380" spans="1:20" x14ac:dyDescent="0.25">
      <c r="A1380" s="11"/>
      <c r="B1380" s="1"/>
      <c r="C1380" s="13"/>
      <c r="D1380" s="23"/>
      <c r="E1380" s="23"/>
      <c r="F1380" s="14" t="str">
        <f>LEFT(Table36[[#This Row],[Account Description ]],5)</f>
        <v/>
      </c>
      <c r="G1380" s="1"/>
      <c r="H1380" s="1"/>
      <c r="I1380" s="20"/>
      <c r="J1380" s="1"/>
      <c r="K1380" s="16"/>
      <c r="L1380" s="16"/>
      <c r="M1380" s="17">
        <f>Table36[[#This Row],[Debet]]</f>
        <v>0</v>
      </c>
      <c r="T1380"/>
    </row>
    <row r="1381" spans="1:20" x14ac:dyDescent="0.25">
      <c r="A1381" s="11"/>
      <c r="B1381" s="1"/>
      <c r="C1381" s="13"/>
      <c r="D1381" s="23"/>
      <c r="E1381" s="23"/>
      <c r="F1381" s="14" t="str">
        <f>LEFT(Table36[[#This Row],[Account Description ]],5)</f>
        <v/>
      </c>
      <c r="G1381" s="1"/>
      <c r="H1381" s="1"/>
      <c r="I1381" s="20"/>
      <c r="J1381" s="1"/>
      <c r="K1381" s="16"/>
      <c r="L1381" s="16"/>
      <c r="M1381" s="17">
        <f>Table36[[#This Row],[Debet]]</f>
        <v>0</v>
      </c>
      <c r="T1381"/>
    </row>
    <row r="1382" spans="1:20" x14ac:dyDescent="0.25">
      <c r="A1382" s="11"/>
      <c r="B1382" s="1"/>
      <c r="C1382" s="13"/>
      <c r="D1382" s="23"/>
      <c r="E1382" s="23"/>
      <c r="F1382" s="14" t="str">
        <f>LEFT(Table36[[#This Row],[Account Description ]],5)</f>
        <v/>
      </c>
      <c r="G1382" s="1"/>
      <c r="H1382" s="1"/>
      <c r="I1382" s="20"/>
      <c r="J1382" s="1"/>
      <c r="K1382" s="16"/>
      <c r="L1382" s="16"/>
      <c r="M1382" s="17">
        <f>Table36[[#This Row],[Debet]]</f>
        <v>0</v>
      </c>
      <c r="T1382"/>
    </row>
    <row r="1383" spans="1:20" x14ac:dyDescent="0.25">
      <c r="A1383" s="11"/>
      <c r="B1383" s="1"/>
      <c r="C1383" s="13"/>
      <c r="D1383" s="23"/>
      <c r="E1383" s="23"/>
      <c r="F1383" s="14" t="str">
        <f>LEFT(Table36[[#This Row],[Account Description ]],5)</f>
        <v/>
      </c>
      <c r="G1383" s="1"/>
      <c r="H1383" s="1"/>
      <c r="I1383" s="20"/>
      <c r="J1383" s="1"/>
      <c r="K1383" s="16"/>
      <c r="L1383" s="16"/>
      <c r="M1383" s="17">
        <f>Table36[[#This Row],[Debet]]</f>
        <v>0</v>
      </c>
      <c r="T1383"/>
    </row>
    <row r="1384" spans="1:20" x14ac:dyDescent="0.25">
      <c r="A1384" s="11"/>
      <c r="B1384" s="1"/>
      <c r="C1384" s="13"/>
      <c r="D1384" s="23"/>
      <c r="E1384" s="23"/>
      <c r="F1384" s="14" t="str">
        <f>LEFT(Table36[[#This Row],[Account Description ]],5)</f>
        <v/>
      </c>
      <c r="G1384" s="1"/>
      <c r="H1384" s="1"/>
      <c r="I1384" s="20"/>
      <c r="J1384" s="1"/>
      <c r="K1384" s="16"/>
      <c r="L1384" s="16"/>
      <c r="M1384" s="17">
        <f>Table36[[#This Row],[Debet]]</f>
        <v>0</v>
      </c>
      <c r="T1384"/>
    </row>
    <row r="1385" spans="1:20" x14ac:dyDescent="0.25">
      <c r="A1385" s="11"/>
      <c r="B1385" s="1"/>
      <c r="C1385" s="13"/>
      <c r="D1385" s="23"/>
      <c r="E1385" s="23"/>
      <c r="F1385" s="14" t="str">
        <f>LEFT(Table36[[#This Row],[Account Description ]],5)</f>
        <v/>
      </c>
      <c r="G1385" s="1"/>
      <c r="H1385" s="1"/>
      <c r="I1385" s="20"/>
      <c r="J1385" s="1"/>
      <c r="K1385" s="16"/>
      <c r="L1385" s="16"/>
      <c r="M1385" s="17">
        <f>Table36[[#This Row],[Debet]]</f>
        <v>0</v>
      </c>
      <c r="T1385"/>
    </row>
    <row r="1386" spans="1:20" x14ac:dyDescent="0.25">
      <c r="A1386" s="11"/>
      <c r="B1386" s="1"/>
      <c r="C1386" s="13"/>
      <c r="D1386" s="23"/>
      <c r="E1386" s="23"/>
      <c r="F1386" s="14" t="str">
        <f>LEFT(Table36[[#This Row],[Account Description ]],5)</f>
        <v/>
      </c>
      <c r="G1386" s="1"/>
      <c r="H1386" s="1"/>
      <c r="I1386" s="20"/>
      <c r="J1386" s="1"/>
      <c r="K1386" s="16"/>
      <c r="L1386" s="16"/>
      <c r="M1386" s="17">
        <f>Table36[[#This Row],[Debet]]</f>
        <v>0</v>
      </c>
      <c r="T1386"/>
    </row>
    <row r="1387" spans="1:20" x14ac:dyDescent="0.25">
      <c r="A1387" s="11"/>
      <c r="B1387" s="1"/>
      <c r="C1387" s="13"/>
      <c r="D1387" s="23"/>
      <c r="E1387" s="23"/>
      <c r="F1387" s="14" t="str">
        <f>LEFT(Table36[[#This Row],[Account Description ]],5)</f>
        <v/>
      </c>
      <c r="G1387" s="1"/>
      <c r="H1387" s="1"/>
      <c r="I1387" s="20"/>
      <c r="J1387" s="1"/>
      <c r="K1387" s="16"/>
      <c r="L1387" s="16"/>
      <c r="M1387" s="17">
        <f>Table36[[#This Row],[Debet]]</f>
        <v>0</v>
      </c>
      <c r="T1387"/>
    </row>
    <row r="1388" spans="1:20" x14ac:dyDescent="0.25">
      <c r="A1388" s="11"/>
      <c r="B1388" s="1"/>
      <c r="C1388" s="13"/>
      <c r="D1388" s="23"/>
      <c r="E1388" s="23"/>
      <c r="F1388" s="14" t="str">
        <f>LEFT(Table36[[#This Row],[Account Description ]],5)</f>
        <v/>
      </c>
      <c r="G1388" s="1"/>
      <c r="H1388" s="1"/>
      <c r="I1388" s="20"/>
      <c r="J1388" s="1"/>
      <c r="K1388" s="16"/>
      <c r="L1388" s="16"/>
      <c r="M1388" s="17">
        <f>Table36[[#This Row],[Debet]]</f>
        <v>0</v>
      </c>
      <c r="T1388"/>
    </row>
    <row r="1389" spans="1:20" x14ac:dyDescent="0.25">
      <c r="A1389" s="11"/>
      <c r="B1389" s="1"/>
      <c r="C1389" s="13"/>
      <c r="D1389" s="23"/>
      <c r="E1389" s="23"/>
      <c r="F1389" s="14" t="str">
        <f>LEFT(Table36[[#This Row],[Account Description ]],5)</f>
        <v/>
      </c>
      <c r="G1389" s="1"/>
      <c r="H1389" s="1"/>
      <c r="I1389" s="20"/>
      <c r="J1389" s="1"/>
      <c r="K1389" s="16"/>
      <c r="L1389" s="16"/>
      <c r="M1389" s="17">
        <f>Table36[[#This Row],[Debet]]</f>
        <v>0</v>
      </c>
      <c r="T1389"/>
    </row>
    <row r="1390" spans="1:20" x14ac:dyDescent="0.25">
      <c r="A1390" s="11"/>
      <c r="B1390" s="1"/>
      <c r="C1390" s="13"/>
      <c r="D1390" s="23"/>
      <c r="E1390" s="23"/>
      <c r="F1390" s="14" t="str">
        <f>LEFT(Table36[[#This Row],[Account Description ]],5)</f>
        <v/>
      </c>
      <c r="G1390" s="1"/>
      <c r="H1390" s="1"/>
      <c r="I1390" s="20"/>
      <c r="J1390" s="1"/>
      <c r="K1390" s="16"/>
      <c r="L1390" s="16"/>
      <c r="M1390" s="17">
        <f>Table36[[#This Row],[Debet]]</f>
        <v>0</v>
      </c>
      <c r="T1390"/>
    </row>
    <row r="1391" spans="1:20" x14ac:dyDescent="0.25">
      <c r="A1391" s="11"/>
      <c r="B1391" s="1"/>
      <c r="C1391" s="13"/>
      <c r="D1391" s="23"/>
      <c r="E1391" s="23"/>
      <c r="F1391" s="14" t="str">
        <f>LEFT(Table36[[#This Row],[Account Description ]],5)</f>
        <v/>
      </c>
      <c r="G1391" s="1"/>
      <c r="H1391" s="1"/>
      <c r="I1391" s="20"/>
      <c r="J1391" s="1"/>
      <c r="K1391" s="16"/>
      <c r="L1391" s="16"/>
      <c r="M1391" s="17">
        <f>Table36[[#This Row],[Debet]]</f>
        <v>0</v>
      </c>
      <c r="T1391"/>
    </row>
    <row r="1392" spans="1:20" x14ac:dyDescent="0.25">
      <c r="A1392" s="11"/>
      <c r="B1392" s="1"/>
      <c r="C1392" s="13"/>
      <c r="D1392" s="23"/>
      <c r="E1392" s="23"/>
      <c r="F1392" s="14" t="str">
        <f>LEFT(Table36[[#This Row],[Account Description ]],5)</f>
        <v/>
      </c>
      <c r="G1392" s="1"/>
      <c r="H1392" s="1"/>
      <c r="I1392" s="20"/>
      <c r="J1392" s="1"/>
      <c r="K1392" s="16"/>
      <c r="L1392" s="16"/>
      <c r="M1392" s="17">
        <f>Table36[[#This Row],[Debet]]</f>
        <v>0</v>
      </c>
      <c r="T1392"/>
    </row>
    <row r="1393" spans="1:20" x14ac:dyDescent="0.25">
      <c r="A1393" s="11"/>
      <c r="B1393" s="1"/>
      <c r="C1393" s="13"/>
      <c r="D1393" s="23"/>
      <c r="E1393" s="23"/>
      <c r="F1393" s="14" t="str">
        <f>LEFT(Table36[[#This Row],[Account Description ]],5)</f>
        <v/>
      </c>
      <c r="G1393" s="1"/>
      <c r="H1393" s="1"/>
      <c r="I1393" s="20"/>
      <c r="J1393" s="1"/>
      <c r="K1393" s="16"/>
      <c r="L1393" s="16"/>
      <c r="M1393" s="17">
        <f>Table36[[#This Row],[Debet]]</f>
        <v>0</v>
      </c>
      <c r="T1393"/>
    </row>
    <row r="1394" spans="1:20" x14ac:dyDescent="0.25">
      <c r="A1394" s="11"/>
      <c r="B1394" s="1"/>
      <c r="C1394" s="13"/>
      <c r="D1394" s="23"/>
      <c r="E1394" s="23"/>
      <c r="F1394" s="14" t="str">
        <f>LEFT(Table36[[#This Row],[Account Description ]],5)</f>
        <v/>
      </c>
      <c r="G1394" s="1"/>
      <c r="H1394" s="1"/>
      <c r="I1394" s="20"/>
      <c r="J1394" s="1"/>
      <c r="K1394" s="16"/>
      <c r="L1394" s="16"/>
      <c r="M1394" s="17">
        <f>Table36[[#This Row],[Debet]]</f>
        <v>0</v>
      </c>
      <c r="T1394"/>
    </row>
    <row r="1395" spans="1:20" x14ac:dyDescent="0.25">
      <c r="A1395" s="11"/>
      <c r="B1395" s="1"/>
      <c r="C1395" s="13"/>
      <c r="D1395" s="23"/>
      <c r="E1395" s="23"/>
      <c r="F1395" s="14" t="str">
        <f>LEFT(Table36[[#This Row],[Account Description ]],5)</f>
        <v/>
      </c>
      <c r="G1395" s="1"/>
      <c r="H1395" s="1"/>
      <c r="I1395" s="20"/>
      <c r="J1395" s="1"/>
      <c r="K1395" s="16"/>
      <c r="L1395" s="16"/>
      <c r="M1395" s="17">
        <f>Table36[[#This Row],[Debet]]</f>
        <v>0</v>
      </c>
      <c r="T1395"/>
    </row>
    <row r="1396" spans="1:20" x14ac:dyDescent="0.25">
      <c r="A1396" s="11"/>
      <c r="B1396" s="1"/>
      <c r="C1396" s="13"/>
      <c r="D1396" s="23"/>
      <c r="E1396" s="23"/>
      <c r="F1396" s="14" t="str">
        <f>LEFT(Table36[[#This Row],[Account Description ]],5)</f>
        <v/>
      </c>
      <c r="G1396" s="1"/>
      <c r="H1396" s="1"/>
      <c r="I1396" s="20"/>
      <c r="J1396" s="1"/>
      <c r="K1396" s="16"/>
      <c r="L1396" s="16"/>
      <c r="M1396" s="17">
        <f>Table36[[#This Row],[Debet]]</f>
        <v>0</v>
      </c>
      <c r="T1396"/>
    </row>
    <row r="1397" spans="1:20" x14ac:dyDescent="0.25">
      <c r="A1397" s="11"/>
      <c r="B1397" s="1"/>
      <c r="C1397" s="13"/>
      <c r="D1397" s="23"/>
      <c r="E1397" s="23"/>
      <c r="F1397" s="14" t="str">
        <f>LEFT(Table36[[#This Row],[Account Description ]],5)</f>
        <v/>
      </c>
      <c r="G1397" s="1"/>
      <c r="H1397" s="1"/>
      <c r="I1397" s="20"/>
      <c r="J1397" s="1"/>
      <c r="K1397" s="16"/>
      <c r="L1397" s="16"/>
      <c r="M1397" s="17">
        <f>Table36[[#This Row],[Debet]]</f>
        <v>0</v>
      </c>
      <c r="T1397"/>
    </row>
    <row r="1398" spans="1:20" x14ac:dyDescent="0.25">
      <c r="A1398" s="11"/>
      <c r="B1398" s="1"/>
      <c r="C1398" s="13"/>
      <c r="D1398" s="23"/>
      <c r="E1398" s="23"/>
      <c r="F1398" s="14" t="str">
        <f>LEFT(Table36[[#This Row],[Account Description ]],5)</f>
        <v/>
      </c>
      <c r="G1398" s="1"/>
      <c r="H1398" s="1"/>
      <c r="I1398" s="20"/>
      <c r="J1398" s="1"/>
      <c r="K1398" s="16"/>
      <c r="L1398" s="16"/>
      <c r="M1398" s="17">
        <f>Table36[[#This Row],[Debet]]</f>
        <v>0</v>
      </c>
      <c r="T1398"/>
    </row>
    <row r="1399" spans="1:20" x14ac:dyDescent="0.25">
      <c r="A1399" s="11"/>
      <c r="B1399" s="1"/>
      <c r="C1399" s="13"/>
      <c r="D1399" s="23"/>
      <c r="E1399" s="23"/>
      <c r="F1399" s="14" t="str">
        <f>LEFT(Table36[[#This Row],[Account Description ]],5)</f>
        <v/>
      </c>
      <c r="G1399" s="1"/>
      <c r="H1399" s="1"/>
      <c r="I1399" s="20"/>
      <c r="J1399" s="1"/>
      <c r="K1399" s="16"/>
      <c r="L1399" s="16"/>
      <c r="M1399" s="17">
        <f>Table36[[#This Row],[Debet]]</f>
        <v>0</v>
      </c>
      <c r="T1399"/>
    </row>
    <row r="1400" spans="1:20" x14ac:dyDescent="0.25">
      <c r="A1400" s="11"/>
      <c r="B1400" s="1"/>
      <c r="C1400" s="13"/>
      <c r="D1400" s="23"/>
      <c r="E1400" s="23"/>
      <c r="F1400" s="14" t="str">
        <f>LEFT(Table36[[#This Row],[Account Description ]],5)</f>
        <v/>
      </c>
      <c r="G1400" s="1"/>
      <c r="H1400" s="1"/>
      <c r="I1400" s="20"/>
      <c r="J1400" s="1"/>
      <c r="K1400" s="16"/>
      <c r="L1400" s="16"/>
      <c r="M1400" s="17">
        <f>Table36[[#This Row],[Debet]]</f>
        <v>0</v>
      </c>
      <c r="T1400"/>
    </row>
    <row r="1401" spans="1:20" x14ac:dyDescent="0.25">
      <c r="A1401" s="11"/>
      <c r="B1401" s="1"/>
      <c r="C1401" s="13"/>
      <c r="D1401" s="23"/>
      <c r="E1401" s="23"/>
      <c r="F1401" s="14" t="str">
        <f>LEFT(Table36[[#This Row],[Account Description ]],5)</f>
        <v/>
      </c>
      <c r="G1401" s="1"/>
      <c r="H1401" s="1"/>
      <c r="I1401" s="20"/>
      <c r="J1401" s="1"/>
      <c r="K1401" s="16"/>
      <c r="L1401" s="16"/>
      <c r="M1401" s="17">
        <f>Table36[[#This Row],[Debet]]</f>
        <v>0</v>
      </c>
      <c r="T1401"/>
    </row>
    <row r="1402" spans="1:20" x14ac:dyDescent="0.25">
      <c r="A1402" s="11"/>
      <c r="B1402" s="1"/>
      <c r="C1402" s="13"/>
      <c r="D1402" s="23"/>
      <c r="E1402" s="23"/>
      <c r="F1402" s="14" t="str">
        <f>LEFT(Table36[[#This Row],[Account Description ]],5)</f>
        <v/>
      </c>
      <c r="G1402" s="1"/>
      <c r="H1402" s="1"/>
      <c r="I1402" s="20"/>
      <c r="J1402" s="1"/>
      <c r="K1402" s="16"/>
      <c r="L1402" s="16"/>
      <c r="M1402" s="17">
        <f>Table36[[#This Row],[Debet]]</f>
        <v>0</v>
      </c>
      <c r="T1402"/>
    </row>
    <row r="1403" spans="1:20" x14ac:dyDescent="0.25">
      <c r="A1403" s="11"/>
      <c r="B1403" s="1"/>
      <c r="C1403" s="13"/>
      <c r="D1403" s="23"/>
      <c r="E1403" s="23"/>
      <c r="F1403" s="14" t="str">
        <f>LEFT(Table36[[#This Row],[Account Description ]],5)</f>
        <v/>
      </c>
      <c r="G1403" s="1"/>
      <c r="H1403" s="1"/>
      <c r="I1403" s="20"/>
      <c r="J1403" s="1"/>
      <c r="K1403" s="16"/>
      <c r="L1403" s="16"/>
      <c r="M1403" s="17">
        <f>Table36[[#This Row],[Debet]]</f>
        <v>0</v>
      </c>
      <c r="T1403"/>
    </row>
    <row r="1404" spans="1:20" x14ac:dyDescent="0.25">
      <c r="A1404" s="11"/>
      <c r="B1404" s="1"/>
      <c r="C1404" s="13"/>
      <c r="D1404" s="23"/>
      <c r="E1404" s="23"/>
      <c r="F1404" s="14" t="str">
        <f>LEFT(Table36[[#This Row],[Account Description ]],5)</f>
        <v/>
      </c>
      <c r="G1404" s="1"/>
      <c r="H1404" s="1"/>
      <c r="I1404" s="20"/>
      <c r="J1404" s="1"/>
      <c r="K1404" s="16"/>
      <c r="L1404" s="16"/>
      <c r="M1404" s="17">
        <f>Table36[[#This Row],[Debet]]</f>
        <v>0</v>
      </c>
      <c r="T1404"/>
    </row>
    <row r="1405" spans="1:20" x14ac:dyDescent="0.25">
      <c r="A1405" s="11"/>
      <c r="B1405" s="1"/>
      <c r="C1405" s="13"/>
      <c r="D1405" s="23"/>
      <c r="E1405" s="23"/>
      <c r="F1405" s="14" t="str">
        <f>LEFT(Table36[[#This Row],[Account Description ]],5)</f>
        <v/>
      </c>
      <c r="G1405" s="1"/>
      <c r="H1405" s="1"/>
      <c r="I1405" s="20"/>
      <c r="J1405" s="1"/>
      <c r="K1405" s="16"/>
      <c r="L1405" s="16"/>
      <c r="M1405" s="17">
        <f>Table36[[#This Row],[Debet]]</f>
        <v>0</v>
      </c>
      <c r="T1405"/>
    </row>
    <row r="1406" spans="1:20" x14ac:dyDescent="0.25">
      <c r="A1406" s="11"/>
      <c r="B1406" s="1"/>
      <c r="C1406" s="13"/>
      <c r="D1406" s="23"/>
      <c r="E1406" s="23"/>
      <c r="F1406" s="14" t="str">
        <f>LEFT(Table36[[#This Row],[Account Description ]],5)</f>
        <v/>
      </c>
      <c r="G1406" s="1"/>
      <c r="H1406" s="1"/>
      <c r="I1406" s="20"/>
      <c r="J1406" s="1"/>
      <c r="K1406" s="16"/>
      <c r="L1406" s="16"/>
      <c r="M1406" s="17">
        <f>Table36[[#This Row],[Debet]]</f>
        <v>0</v>
      </c>
      <c r="T1406"/>
    </row>
    <row r="1407" spans="1:20" x14ac:dyDescent="0.25">
      <c r="A1407" s="11"/>
      <c r="B1407" s="1"/>
      <c r="C1407" s="13"/>
      <c r="D1407" s="23"/>
      <c r="E1407" s="23"/>
      <c r="F1407" s="14" t="str">
        <f>LEFT(Table36[[#This Row],[Account Description ]],5)</f>
        <v/>
      </c>
      <c r="G1407" s="1"/>
      <c r="H1407" s="1"/>
      <c r="I1407" s="20"/>
      <c r="J1407" s="1"/>
      <c r="K1407" s="16"/>
      <c r="L1407" s="16"/>
      <c r="M1407" s="17">
        <f>Table36[[#This Row],[Debet]]</f>
        <v>0</v>
      </c>
      <c r="T1407"/>
    </row>
    <row r="1408" spans="1:20" x14ac:dyDescent="0.25">
      <c r="A1408" s="11"/>
      <c r="B1408" s="1"/>
      <c r="C1408" s="13"/>
      <c r="D1408" s="23"/>
      <c r="E1408" s="23"/>
      <c r="F1408" s="14" t="str">
        <f>LEFT(Table36[[#This Row],[Account Description ]],5)</f>
        <v/>
      </c>
      <c r="G1408" s="1"/>
      <c r="H1408" s="1"/>
      <c r="I1408" s="20"/>
      <c r="J1408" s="1"/>
      <c r="K1408" s="16"/>
      <c r="L1408" s="16"/>
      <c r="M1408" s="17">
        <f>Table36[[#This Row],[Debet]]</f>
        <v>0</v>
      </c>
      <c r="T1408"/>
    </row>
    <row r="1409" spans="1:20" x14ac:dyDescent="0.25">
      <c r="A1409" s="11"/>
      <c r="B1409" s="1"/>
      <c r="C1409" s="13"/>
      <c r="D1409" s="23"/>
      <c r="E1409" s="23"/>
      <c r="F1409" s="14" t="str">
        <f>LEFT(Table36[[#This Row],[Account Description ]],5)</f>
        <v/>
      </c>
      <c r="G1409" s="1"/>
      <c r="H1409" s="1"/>
      <c r="I1409" s="20"/>
      <c r="J1409" s="1"/>
      <c r="K1409" s="16"/>
      <c r="L1409" s="16"/>
      <c r="M1409" s="17">
        <f>Table36[[#This Row],[Debet]]</f>
        <v>0</v>
      </c>
      <c r="T1409"/>
    </row>
    <row r="1410" spans="1:20" x14ac:dyDescent="0.25">
      <c r="A1410" s="11"/>
      <c r="B1410" s="1"/>
      <c r="C1410" s="13"/>
      <c r="D1410" s="23"/>
      <c r="E1410" s="23"/>
      <c r="F1410" s="14" t="str">
        <f>LEFT(Table36[[#This Row],[Account Description ]],5)</f>
        <v/>
      </c>
      <c r="G1410" s="1"/>
      <c r="H1410" s="1"/>
      <c r="I1410" s="20"/>
      <c r="J1410" s="1"/>
      <c r="K1410" s="16"/>
      <c r="L1410" s="16"/>
      <c r="M1410" s="17">
        <f>Table36[[#This Row],[Debet]]</f>
        <v>0</v>
      </c>
      <c r="T1410"/>
    </row>
    <row r="1411" spans="1:20" x14ac:dyDescent="0.25">
      <c r="A1411" s="11"/>
      <c r="B1411" s="1"/>
      <c r="C1411" s="13"/>
      <c r="D1411" s="23"/>
      <c r="E1411" s="23"/>
      <c r="F1411" s="14" t="str">
        <f>LEFT(Table36[[#This Row],[Account Description ]],5)</f>
        <v/>
      </c>
      <c r="G1411" s="1"/>
      <c r="H1411" s="1"/>
      <c r="I1411" s="20"/>
      <c r="J1411" s="1"/>
      <c r="K1411" s="16"/>
      <c r="L1411" s="16"/>
      <c r="M1411" s="17">
        <f>Table36[[#This Row],[Debet]]</f>
        <v>0</v>
      </c>
      <c r="T1411"/>
    </row>
    <row r="1412" spans="1:20" x14ac:dyDescent="0.25">
      <c r="A1412" s="11"/>
      <c r="B1412" s="1"/>
      <c r="C1412" s="13"/>
      <c r="D1412" s="23"/>
      <c r="E1412" s="23"/>
      <c r="F1412" s="14" t="str">
        <f>LEFT(Table36[[#This Row],[Account Description ]],5)</f>
        <v/>
      </c>
      <c r="G1412" s="1"/>
      <c r="H1412" s="1"/>
      <c r="I1412" s="20"/>
      <c r="J1412" s="1"/>
      <c r="K1412" s="16"/>
      <c r="L1412" s="16"/>
      <c r="M1412" s="17">
        <f>Table36[[#This Row],[Debet]]</f>
        <v>0</v>
      </c>
      <c r="T1412"/>
    </row>
    <row r="1413" spans="1:20" x14ac:dyDescent="0.25">
      <c r="A1413" s="11"/>
      <c r="B1413" s="1"/>
      <c r="C1413" s="13"/>
      <c r="D1413" s="23"/>
      <c r="E1413" s="23"/>
      <c r="F1413" s="14" t="str">
        <f>LEFT(Table36[[#This Row],[Account Description ]],5)</f>
        <v/>
      </c>
      <c r="G1413" s="1"/>
      <c r="H1413" s="1"/>
      <c r="I1413" s="20"/>
      <c r="J1413" s="1"/>
      <c r="K1413" s="16"/>
      <c r="L1413" s="16"/>
      <c r="M1413" s="17">
        <f>Table36[[#This Row],[Debet]]</f>
        <v>0</v>
      </c>
      <c r="T1413"/>
    </row>
    <row r="1414" spans="1:20" x14ac:dyDescent="0.25">
      <c r="A1414" s="11"/>
      <c r="B1414" s="1"/>
      <c r="C1414" s="13"/>
      <c r="D1414" s="23"/>
      <c r="E1414" s="23"/>
      <c r="F1414" s="14" t="str">
        <f>LEFT(Table36[[#This Row],[Account Description ]],5)</f>
        <v/>
      </c>
      <c r="G1414" s="1"/>
      <c r="H1414" s="1"/>
      <c r="I1414" s="20"/>
      <c r="J1414" s="1"/>
      <c r="K1414" s="16"/>
      <c r="L1414" s="16"/>
      <c r="M1414" s="17">
        <f>Table36[[#This Row],[Debet]]</f>
        <v>0</v>
      </c>
      <c r="T1414"/>
    </row>
    <row r="1415" spans="1:20" x14ac:dyDescent="0.25">
      <c r="A1415" s="11"/>
      <c r="B1415" s="1"/>
      <c r="C1415" s="13"/>
      <c r="D1415" s="23"/>
      <c r="E1415" s="23"/>
      <c r="F1415" s="14" t="str">
        <f>LEFT(Table36[[#This Row],[Account Description ]],5)</f>
        <v/>
      </c>
      <c r="G1415" s="1"/>
      <c r="H1415" s="1"/>
      <c r="I1415" s="20"/>
      <c r="J1415" s="1"/>
      <c r="K1415" s="16"/>
      <c r="L1415" s="16"/>
      <c r="M1415" s="17">
        <f>Table36[[#This Row],[Debet]]</f>
        <v>0</v>
      </c>
      <c r="T1415"/>
    </row>
    <row r="1416" spans="1:20" x14ac:dyDescent="0.25">
      <c r="A1416" s="11"/>
      <c r="B1416" s="1"/>
      <c r="C1416" s="13"/>
      <c r="D1416" s="23"/>
      <c r="E1416" s="23"/>
      <c r="F1416" s="14" t="str">
        <f>LEFT(Table36[[#This Row],[Account Description ]],5)</f>
        <v/>
      </c>
      <c r="G1416" s="1"/>
      <c r="H1416" s="1"/>
      <c r="I1416" s="20"/>
      <c r="J1416" s="1"/>
      <c r="K1416" s="16"/>
      <c r="L1416" s="16"/>
      <c r="M1416" s="17">
        <f>Table36[[#This Row],[Debet]]</f>
        <v>0</v>
      </c>
      <c r="T1416"/>
    </row>
    <row r="1417" spans="1:20" x14ac:dyDescent="0.25">
      <c r="A1417" s="11"/>
      <c r="B1417" s="1"/>
      <c r="C1417" s="13"/>
      <c r="D1417" s="23"/>
      <c r="E1417" s="23"/>
      <c r="F1417" s="14" t="str">
        <f>LEFT(Table36[[#This Row],[Account Description ]],5)</f>
        <v/>
      </c>
      <c r="G1417" s="1"/>
      <c r="H1417" s="1"/>
      <c r="I1417" s="20"/>
      <c r="J1417" s="1"/>
      <c r="K1417" s="16"/>
      <c r="L1417" s="16"/>
      <c r="M1417" s="17">
        <f>Table36[[#This Row],[Debet]]</f>
        <v>0</v>
      </c>
      <c r="T1417"/>
    </row>
    <row r="1418" spans="1:20" x14ac:dyDescent="0.25">
      <c r="A1418" s="11"/>
      <c r="B1418" s="1"/>
      <c r="C1418" s="13"/>
      <c r="D1418" s="23"/>
      <c r="E1418" s="23"/>
      <c r="F1418" s="14" t="str">
        <f>LEFT(Table36[[#This Row],[Account Description ]],5)</f>
        <v/>
      </c>
      <c r="G1418" s="1"/>
      <c r="H1418" s="1"/>
      <c r="I1418" s="20"/>
      <c r="J1418" s="1"/>
      <c r="K1418" s="16"/>
      <c r="L1418" s="16"/>
      <c r="M1418" s="17">
        <f>Table36[[#This Row],[Debet]]</f>
        <v>0</v>
      </c>
      <c r="T1418"/>
    </row>
    <row r="1419" spans="1:20" x14ac:dyDescent="0.25">
      <c r="A1419" s="11"/>
      <c r="B1419" s="1"/>
      <c r="C1419" s="13"/>
      <c r="D1419" s="23"/>
      <c r="E1419" s="23"/>
      <c r="F1419" s="14" t="str">
        <f>LEFT(Table36[[#This Row],[Account Description ]],5)</f>
        <v/>
      </c>
      <c r="G1419" s="1"/>
      <c r="H1419" s="1"/>
      <c r="I1419" s="20"/>
      <c r="J1419" s="1"/>
      <c r="K1419" s="16"/>
      <c r="L1419" s="16"/>
      <c r="M1419" s="17">
        <f>Table36[[#This Row],[Debet]]</f>
        <v>0</v>
      </c>
      <c r="T1419"/>
    </row>
    <row r="1420" spans="1:20" x14ac:dyDescent="0.25">
      <c r="A1420" s="11"/>
      <c r="B1420" s="1"/>
      <c r="C1420" s="13"/>
      <c r="D1420" s="23"/>
      <c r="E1420" s="23"/>
      <c r="F1420" s="14" t="str">
        <f>LEFT(Table36[[#This Row],[Account Description ]],5)</f>
        <v/>
      </c>
      <c r="G1420" s="1"/>
      <c r="H1420" s="1"/>
      <c r="I1420" s="20"/>
      <c r="J1420" s="1"/>
      <c r="K1420" s="16"/>
      <c r="L1420" s="16"/>
      <c r="M1420" s="17">
        <f>Table36[[#This Row],[Debet]]</f>
        <v>0</v>
      </c>
      <c r="T1420"/>
    </row>
    <row r="1421" spans="1:20" x14ac:dyDescent="0.25">
      <c r="A1421" s="11"/>
      <c r="B1421" s="1"/>
      <c r="C1421" s="13"/>
      <c r="D1421" s="23"/>
      <c r="E1421" s="23"/>
      <c r="F1421" s="14" t="str">
        <f>LEFT(Table36[[#This Row],[Account Description ]],5)</f>
        <v/>
      </c>
      <c r="G1421" s="1"/>
      <c r="H1421" s="1"/>
      <c r="I1421" s="20"/>
      <c r="J1421" s="1"/>
      <c r="K1421" s="16"/>
      <c r="L1421" s="16"/>
      <c r="M1421" s="17">
        <f>Table36[[#This Row],[Debet]]</f>
        <v>0</v>
      </c>
      <c r="T1421"/>
    </row>
    <row r="1422" spans="1:20" x14ac:dyDescent="0.25">
      <c r="A1422" s="11"/>
      <c r="B1422" s="1"/>
      <c r="C1422" s="13"/>
      <c r="D1422" s="23"/>
      <c r="E1422" s="23"/>
      <c r="F1422" s="14" t="str">
        <f>LEFT(Table36[[#This Row],[Account Description ]],5)</f>
        <v/>
      </c>
      <c r="G1422" s="1"/>
      <c r="H1422" s="1"/>
      <c r="I1422" s="20"/>
      <c r="J1422" s="1"/>
      <c r="K1422" s="16"/>
      <c r="L1422" s="16"/>
      <c r="M1422" s="17">
        <f>Table36[[#This Row],[Debet]]</f>
        <v>0</v>
      </c>
      <c r="T1422"/>
    </row>
    <row r="1423" spans="1:20" x14ac:dyDescent="0.25">
      <c r="A1423" s="11"/>
      <c r="B1423" s="1"/>
      <c r="C1423" s="13"/>
      <c r="D1423" s="23"/>
      <c r="E1423" s="23"/>
      <c r="F1423" s="14" t="str">
        <f>LEFT(Table36[[#This Row],[Account Description ]],5)</f>
        <v/>
      </c>
      <c r="G1423" s="1"/>
      <c r="H1423" s="1"/>
      <c r="I1423" s="20"/>
      <c r="J1423" s="1"/>
      <c r="K1423" s="16"/>
      <c r="L1423" s="16"/>
      <c r="M1423" s="17">
        <f>Table36[[#This Row],[Debet]]</f>
        <v>0</v>
      </c>
      <c r="T1423"/>
    </row>
    <row r="1424" spans="1:20" x14ac:dyDescent="0.25">
      <c r="A1424" s="11"/>
      <c r="B1424" s="1"/>
      <c r="C1424" s="13"/>
      <c r="D1424" s="23"/>
      <c r="E1424" s="23"/>
      <c r="F1424" s="14" t="str">
        <f>LEFT(Table36[[#This Row],[Account Description ]],5)</f>
        <v/>
      </c>
      <c r="G1424" s="1"/>
      <c r="H1424" s="1"/>
      <c r="I1424" s="20"/>
      <c r="J1424" s="1"/>
      <c r="K1424" s="16"/>
      <c r="L1424" s="16"/>
      <c r="M1424" s="17">
        <f>Table36[[#This Row],[Debet]]</f>
        <v>0</v>
      </c>
      <c r="T1424"/>
    </row>
    <row r="1425" spans="1:20" x14ac:dyDescent="0.25">
      <c r="A1425" s="11"/>
      <c r="B1425" s="1"/>
      <c r="C1425" s="13"/>
      <c r="D1425" s="23"/>
      <c r="E1425" s="23"/>
      <c r="F1425" s="14" t="str">
        <f>LEFT(Table36[[#This Row],[Account Description ]],5)</f>
        <v/>
      </c>
      <c r="G1425" s="1"/>
      <c r="H1425" s="1"/>
      <c r="I1425" s="20"/>
      <c r="J1425" s="1"/>
      <c r="K1425" s="16"/>
      <c r="L1425" s="16"/>
      <c r="M1425" s="17">
        <f>Table36[[#This Row],[Debet]]</f>
        <v>0</v>
      </c>
      <c r="T1425"/>
    </row>
    <row r="1426" spans="1:20" x14ac:dyDescent="0.25">
      <c r="A1426" s="11"/>
      <c r="B1426" s="1"/>
      <c r="C1426" s="13"/>
      <c r="D1426" s="23"/>
      <c r="E1426" s="23"/>
      <c r="F1426" s="14" t="str">
        <f>LEFT(Table36[[#This Row],[Account Description ]],5)</f>
        <v/>
      </c>
      <c r="G1426" s="1"/>
      <c r="H1426" s="1"/>
      <c r="I1426" s="20"/>
      <c r="J1426" s="1"/>
      <c r="K1426" s="16"/>
      <c r="L1426" s="16"/>
      <c r="M1426" s="17">
        <f>Table36[[#This Row],[Debet]]</f>
        <v>0</v>
      </c>
      <c r="T1426"/>
    </row>
    <row r="1427" spans="1:20" x14ac:dyDescent="0.25">
      <c r="A1427" s="11"/>
      <c r="B1427" s="1"/>
      <c r="C1427" s="13"/>
      <c r="D1427" s="23"/>
      <c r="E1427" s="23"/>
      <c r="F1427" s="14" t="str">
        <f>LEFT(Table36[[#This Row],[Account Description ]],5)</f>
        <v/>
      </c>
      <c r="G1427" s="1"/>
      <c r="H1427" s="1"/>
      <c r="I1427" s="20"/>
      <c r="J1427" s="1"/>
      <c r="K1427" s="16"/>
      <c r="L1427" s="16"/>
      <c r="M1427" s="17">
        <f>Table36[[#This Row],[Debet]]</f>
        <v>0</v>
      </c>
      <c r="T1427"/>
    </row>
    <row r="1428" spans="1:20" x14ac:dyDescent="0.25">
      <c r="A1428" s="11"/>
      <c r="B1428" s="1"/>
      <c r="C1428" s="13"/>
      <c r="D1428" s="23"/>
      <c r="E1428" s="23"/>
      <c r="F1428" s="14" t="str">
        <f>LEFT(Table36[[#This Row],[Account Description ]],5)</f>
        <v/>
      </c>
      <c r="G1428" s="1"/>
      <c r="H1428" s="1"/>
      <c r="I1428" s="20"/>
      <c r="J1428" s="1"/>
      <c r="K1428" s="16"/>
      <c r="L1428" s="16"/>
      <c r="M1428" s="17">
        <f>Table36[[#This Row],[Debet]]</f>
        <v>0</v>
      </c>
      <c r="T1428"/>
    </row>
    <row r="1429" spans="1:20" x14ac:dyDescent="0.25">
      <c r="A1429" s="11"/>
      <c r="B1429" s="1"/>
      <c r="C1429" s="13"/>
      <c r="D1429" s="23"/>
      <c r="E1429" s="23"/>
      <c r="F1429" s="14" t="str">
        <f>LEFT(Table36[[#This Row],[Account Description ]],5)</f>
        <v/>
      </c>
      <c r="G1429" s="1"/>
      <c r="H1429" s="1"/>
      <c r="I1429" s="20"/>
      <c r="J1429" s="1"/>
      <c r="K1429" s="16"/>
      <c r="L1429" s="16"/>
      <c r="M1429" s="17">
        <f>Table36[[#This Row],[Debet]]</f>
        <v>0</v>
      </c>
      <c r="T1429"/>
    </row>
    <row r="1430" spans="1:20" x14ac:dyDescent="0.25">
      <c r="A1430" s="11"/>
      <c r="B1430" s="1"/>
      <c r="C1430" s="13"/>
      <c r="D1430" s="23"/>
      <c r="E1430" s="23"/>
      <c r="F1430" s="14" t="str">
        <f>LEFT(Table36[[#This Row],[Account Description ]],5)</f>
        <v/>
      </c>
      <c r="G1430" s="1"/>
      <c r="H1430" s="1"/>
      <c r="I1430" s="20"/>
      <c r="J1430" s="1"/>
      <c r="K1430" s="16"/>
      <c r="L1430" s="16"/>
      <c r="M1430" s="17">
        <f>Table36[[#This Row],[Debet]]</f>
        <v>0</v>
      </c>
      <c r="T1430"/>
    </row>
    <row r="1431" spans="1:20" x14ac:dyDescent="0.25">
      <c r="A1431" s="11"/>
      <c r="B1431" s="1"/>
      <c r="C1431" s="13"/>
      <c r="D1431" s="23"/>
      <c r="E1431" s="23"/>
      <c r="F1431" s="14" t="str">
        <f>LEFT(Table36[[#This Row],[Account Description ]],5)</f>
        <v/>
      </c>
      <c r="G1431" s="1"/>
      <c r="H1431" s="1"/>
      <c r="I1431" s="20"/>
      <c r="J1431" s="1"/>
      <c r="K1431" s="16"/>
      <c r="L1431" s="16"/>
      <c r="M1431" s="17">
        <f>Table36[[#This Row],[Debet]]</f>
        <v>0</v>
      </c>
      <c r="T1431"/>
    </row>
    <row r="1432" spans="1:20" x14ac:dyDescent="0.25">
      <c r="A1432" s="11"/>
      <c r="B1432" s="1"/>
      <c r="C1432" s="13"/>
      <c r="D1432" s="23"/>
      <c r="E1432" s="23"/>
      <c r="F1432" s="14" t="str">
        <f>LEFT(Table36[[#This Row],[Account Description ]],5)</f>
        <v/>
      </c>
      <c r="G1432" s="1"/>
      <c r="H1432" s="1"/>
      <c r="I1432" s="20"/>
      <c r="J1432" s="1"/>
      <c r="K1432" s="16"/>
      <c r="L1432" s="16"/>
      <c r="M1432" s="17">
        <f>Table36[[#This Row],[Debet]]</f>
        <v>0</v>
      </c>
      <c r="T1432"/>
    </row>
    <row r="1433" spans="1:20" x14ac:dyDescent="0.25">
      <c r="A1433" s="11"/>
      <c r="B1433" s="1"/>
      <c r="C1433" s="13"/>
      <c r="D1433" s="23"/>
      <c r="E1433" s="23"/>
      <c r="F1433" s="14" t="str">
        <f>LEFT(Table36[[#This Row],[Account Description ]],5)</f>
        <v/>
      </c>
      <c r="G1433" s="1"/>
      <c r="H1433" s="1"/>
      <c r="I1433" s="20"/>
      <c r="J1433" s="1"/>
      <c r="K1433" s="16"/>
      <c r="L1433" s="16"/>
      <c r="M1433" s="17">
        <f>Table36[[#This Row],[Debet]]</f>
        <v>0</v>
      </c>
      <c r="T1433"/>
    </row>
    <row r="1434" spans="1:20" x14ac:dyDescent="0.25">
      <c r="A1434" s="11"/>
      <c r="B1434" s="1"/>
      <c r="C1434" s="13"/>
      <c r="D1434" s="23"/>
      <c r="E1434" s="23"/>
      <c r="F1434" s="14" t="str">
        <f>LEFT(Table36[[#This Row],[Account Description ]],5)</f>
        <v/>
      </c>
      <c r="G1434" s="1"/>
      <c r="H1434" s="1"/>
      <c r="I1434" s="20"/>
      <c r="J1434" s="1"/>
      <c r="K1434" s="16"/>
      <c r="L1434" s="16"/>
      <c r="M1434" s="17">
        <f>Table36[[#This Row],[Debet]]</f>
        <v>0</v>
      </c>
      <c r="T1434"/>
    </row>
    <row r="1435" spans="1:20" x14ac:dyDescent="0.25">
      <c r="A1435" s="11"/>
      <c r="B1435" s="1"/>
      <c r="C1435" s="13"/>
      <c r="D1435" s="23"/>
      <c r="E1435" s="23"/>
      <c r="F1435" s="14" t="str">
        <f>LEFT(Table36[[#This Row],[Account Description ]],5)</f>
        <v/>
      </c>
      <c r="G1435" s="1"/>
      <c r="H1435" s="1"/>
      <c r="I1435" s="20"/>
      <c r="J1435" s="1"/>
      <c r="K1435" s="16"/>
      <c r="L1435" s="16"/>
      <c r="M1435" s="17">
        <f>Table36[[#This Row],[Debet]]</f>
        <v>0</v>
      </c>
      <c r="T1435"/>
    </row>
    <row r="1436" spans="1:20" x14ac:dyDescent="0.25">
      <c r="A1436" s="11"/>
      <c r="B1436" s="1"/>
      <c r="C1436" s="13"/>
      <c r="D1436" s="23"/>
      <c r="E1436" s="23"/>
      <c r="F1436" s="14" t="str">
        <f>LEFT(Table36[[#This Row],[Account Description ]],5)</f>
        <v/>
      </c>
      <c r="G1436" s="1"/>
      <c r="H1436" s="1"/>
      <c r="I1436" s="20"/>
      <c r="J1436" s="1"/>
      <c r="K1436" s="16"/>
      <c r="L1436" s="16"/>
      <c r="M1436" s="17">
        <f>Table36[[#This Row],[Debet]]</f>
        <v>0</v>
      </c>
      <c r="T1436"/>
    </row>
    <row r="1437" spans="1:20" x14ac:dyDescent="0.25">
      <c r="A1437" s="11"/>
      <c r="B1437" s="1"/>
      <c r="C1437" s="13"/>
      <c r="D1437" s="23"/>
      <c r="E1437" s="23"/>
      <c r="F1437" s="14" t="str">
        <f>LEFT(Table36[[#This Row],[Account Description ]],5)</f>
        <v/>
      </c>
      <c r="G1437" s="1"/>
      <c r="H1437" s="1"/>
      <c r="I1437" s="20"/>
      <c r="J1437" s="1"/>
      <c r="K1437" s="16"/>
      <c r="L1437" s="16"/>
      <c r="M1437" s="17">
        <f>Table36[[#This Row],[Debet]]</f>
        <v>0</v>
      </c>
      <c r="T1437"/>
    </row>
    <row r="1438" spans="1:20" x14ac:dyDescent="0.25">
      <c r="A1438" s="11"/>
      <c r="B1438" s="1"/>
      <c r="C1438" s="13"/>
      <c r="D1438" s="23"/>
      <c r="E1438" s="23"/>
      <c r="F1438" s="14" t="str">
        <f>LEFT(Table36[[#This Row],[Account Description ]],5)</f>
        <v/>
      </c>
      <c r="G1438" s="1"/>
      <c r="H1438" s="1"/>
      <c r="I1438" s="20"/>
      <c r="J1438" s="1"/>
      <c r="K1438" s="16"/>
      <c r="L1438" s="16"/>
      <c r="M1438" s="17">
        <f>Table36[[#This Row],[Debet]]</f>
        <v>0</v>
      </c>
      <c r="T1438"/>
    </row>
    <row r="1439" spans="1:20" x14ac:dyDescent="0.25">
      <c r="A1439" s="11"/>
      <c r="B1439" s="1"/>
      <c r="C1439" s="13"/>
      <c r="D1439" s="23"/>
      <c r="E1439" s="23"/>
      <c r="F1439" s="14" t="str">
        <f>LEFT(Table36[[#This Row],[Account Description ]],5)</f>
        <v/>
      </c>
      <c r="G1439" s="1"/>
      <c r="H1439" s="1"/>
      <c r="I1439" s="20"/>
      <c r="J1439" s="1"/>
      <c r="K1439" s="16"/>
      <c r="L1439" s="16"/>
      <c r="M1439" s="17">
        <f>Table36[[#This Row],[Debet]]</f>
        <v>0</v>
      </c>
      <c r="T1439"/>
    </row>
    <row r="1440" spans="1:20" x14ac:dyDescent="0.25">
      <c r="A1440" s="11"/>
      <c r="B1440" s="1"/>
      <c r="C1440" s="13"/>
      <c r="D1440" s="23"/>
      <c r="E1440" s="23"/>
      <c r="F1440" s="14" t="str">
        <f>LEFT(Table36[[#This Row],[Account Description ]],5)</f>
        <v/>
      </c>
      <c r="G1440" s="1"/>
      <c r="H1440" s="1"/>
      <c r="I1440" s="20"/>
      <c r="J1440" s="1"/>
      <c r="K1440" s="16"/>
      <c r="L1440" s="16"/>
      <c r="M1440" s="17">
        <f>Table36[[#This Row],[Debet]]</f>
        <v>0</v>
      </c>
      <c r="T1440"/>
    </row>
    <row r="1441" spans="1:20" x14ac:dyDescent="0.25">
      <c r="A1441" s="11"/>
      <c r="B1441" s="1"/>
      <c r="C1441" s="13"/>
      <c r="D1441" s="23"/>
      <c r="E1441" s="23"/>
      <c r="F1441" s="14" t="str">
        <f>LEFT(Table36[[#This Row],[Account Description ]],5)</f>
        <v/>
      </c>
      <c r="G1441" s="1"/>
      <c r="H1441" s="1"/>
      <c r="I1441" s="20"/>
      <c r="J1441" s="1"/>
      <c r="K1441" s="16"/>
      <c r="L1441" s="16"/>
      <c r="M1441" s="17">
        <f>Table36[[#This Row],[Debet]]</f>
        <v>0</v>
      </c>
      <c r="T1441"/>
    </row>
    <row r="1442" spans="1:20" x14ac:dyDescent="0.25">
      <c r="A1442" s="11"/>
      <c r="B1442" s="1"/>
      <c r="C1442" s="13"/>
      <c r="D1442" s="23"/>
      <c r="E1442" s="23"/>
      <c r="F1442" s="14" t="str">
        <f>LEFT(Table36[[#This Row],[Account Description ]],5)</f>
        <v/>
      </c>
      <c r="G1442" s="1"/>
      <c r="H1442" s="1"/>
      <c r="I1442" s="20"/>
      <c r="J1442" s="1"/>
      <c r="K1442" s="16"/>
      <c r="L1442" s="16"/>
      <c r="M1442" s="17">
        <f>Table36[[#This Row],[Debet]]</f>
        <v>0</v>
      </c>
      <c r="T1442"/>
    </row>
    <row r="1443" spans="1:20" x14ac:dyDescent="0.25">
      <c r="A1443" s="11"/>
      <c r="B1443" s="1"/>
      <c r="C1443" s="13"/>
      <c r="D1443" s="23"/>
      <c r="E1443" s="23"/>
      <c r="F1443" s="14" t="str">
        <f>LEFT(Table36[[#This Row],[Account Description ]],5)</f>
        <v/>
      </c>
      <c r="G1443" s="1"/>
      <c r="H1443" s="1"/>
      <c r="I1443" s="20"/>
      <c r="J1443" s="1"/>
      <c r="K1443" s="16"/>
      <c r="L1443" s="16"/>
      <c r="M1443" s="17">
        <f>Table36[[#This Row],[Debet]]</f>
        <v>0</v>
      </c>
      <c r="T1443"/>
    </row>
    <row r="1444" spans="1:20" x14ac:dyDescent="0.25">
      <c r="A1444" s="11"/>
      <c r="B1444" s="1"/>
      <c r="C1444" s="13"/>
      <c r="D1444" s="23"/>
      <c r="E1444" s="23"/>
      <c r="F1444" s="14" t="str">
        <f>LEFT(Table36[[#This Row],[Account Description ]],5)</f>
        <v/>
      </c>
      <c r="G1444" s="1"/>
      <c r="H1444" s="1"/>
      <c r="I1444" s="20"/>
      <c r="J1444" s="1"/>
      <c r="K1444" s="16"/>
      <c r="L1444" s="16"/>
      <c r="M1444" s="17">
        <f>Table36[[#This Row],[Debet]]</f>
        <v>0</v>
      </c>
      <c r="T1444"/>
    </row>
    <row r="1445" spans="1:20" x14ac:dyDescent="0.25">
      <c r="A1445" s="11"/>
      <c r="B1445" s="1"/>
      <c r="C1445" s="13"/>
      <c r="D1445" s="23"/>
      <c r="E1445" s="23"/>
      <c r="F1445" s="14" t="str">
        <f>LEFT(Table36[[#This Row],[Account Description ]],5)</f>
        <v/>
      </c>
      <c r="G1445" s="1"/>
      <c r="H1445" s="1"/>
      <c r="I1445" s="20"/>
      <c r="J1445" s="1"/>
      <c r="K1445" s="16"/>
      <c r="L1445" s="16"/>
      <c r="M1445" s="17">
        <f>Table36[[#This Row],[Debet]]</f>
        <v>0</v>
      </c>
      <c r="T1445"/>
    </row>
    <row r="1446" spans="1:20" x14ac:dyDescent="0.25">
      <c r="A1446" s="11"/>
      <c r="B1446" s="1"/>
      <c r="C1446" s="13"/>
      <c r="D1446" s="23"/>
      <c r="E1446" s="23"/>
      <c r="F1446" s="14" t="str">
        <f>LEFT(Table36[[#This Row],[Account Description ]],5)</f>
        <v/>
      </c>
      <c r="G1446" s="1"/>
      <c r="H1446" s="1"/>
      <c r="I1446" s="20"/>
      <c r="J1446" s="1"/>
      <c r="K1446" s="16"/>
      <c r="L1446" s="16"/>
      <c r="M1446" s="17">
        <f>Table36[[#This Row],[Debet]]</f>
        <v>0</v>
      </c>
      <c r="T1446"/>
    </row>
    <row r="1447" spans="1:20" x14ac:dyDescent="0.25">
      <c r="A1447" s="11"/>
      <c r="B1447" s="1"/>
      <c r="C1447" s="13"/>
      <c r="D1447" s="23"/>
      <c r="E1447" s="23"/>
      <c r="F1447" s="14" t="str">
        <f>LEFT(Table36[[#This Row],[Account Description ]],5)</f>
        <v/>
      </c>
      <c r="G1447" s="1"/>
      <c r="H1447" s="1"/>
      <c r="I1447" s="20"/>
      <c r="J1447" s="1"/>
      <c r="K1447" s="16"/>
      <c r="L1447" s="16"/>
      <c r="M1447" s="17">
        <f>Table36[[#This Row],[Debet]]</f>
        <v>0</v>
      </c>
      <c r="T1447"/>
    </row>
    <row r="1448" spans="1:20" x14ac:dyDescent="0.25">
      <c r="A1448" s="11"/>
      <c r="B1448" s="1"/>
      <c r="C1448" s="13"/>
      <c r="D1448" s="23"/>
      <c r="E1448" s="23"/>
      <c r="F1448" s="14" t="str">
        <f>LEFT(Table36[[#This Row],[Account Description ]],5)</f>
        <v/>
      </c>
      <c r="G1448" s="1"/>
      <c r="H1448" s="1"/>
      <c r="I1448" s="20"/>
      <c r="J1448" s="1"/>
      <c r="K1448" s="16"/>
      <c r="L1448" s="16"/>
      <c r="M1448" s="17">
        <f>Table36[[#This Row],[Debet]]</f>
        <v>0</v>
      </c>
      <c r="T1448"/>
    </row>
    <row r="1449" spans="1:20" x14ac:dyDescent="0.25">
      <c r="A1449" s="11"/>
      <c r="B1449" s="1"/>
      <c r="C1449" s="13"/>
      <c r="D1449" s="23"/>
      <c r="E1449" s="23"/>
      <c r="F1449" s="14" t="str">
        <f>LEFT(Table36[[#This Row],[Account Description ]],5)</f>
        <v/>
      </c>
      <c r="G1449" s="1"/>
      <c r="H1449" s="1"/>
      <c r="I1449" s="20"/>
      <c r="J1449" s="1"/>
      <c r="K1449" s="16"/>
      <c r="L1449" s="16"/>
      <c r="M1449" s="17">
        <f>Table36[[#This Row],[Debet]]</f>
        <v>0</v>
      </c>
      <c r="T1449"/>
    </row>
    <row r="1450" spans="1:20" x14ac:dyDescent="0.25">
      <c r="A1450" s="11"/>
      <c r="B1450" s="1"/>
      <c r="C1450" s="13"/>
      <c r="D1450" s="23"/>
      <c r="E1450" s="23"/>
      <c r="F1450" s="14" t="str">
        <f>LEFT(Table36[[#This Row],[Account Description ]],5)</f>
        <v/>
      </c>
      <c r="G1450" s="1"/>
      <c r="H1450" s="1"/>
      <c r="I1450" s="20"/>
      <c r="J1450" s="1"/>
      <c r="K1450" s="16"/>
      <c r="L1450" s="16"/>
      <c r="M1450" s="17">
        <f>Table36[[#This Row],[Debet]]</f>
        <v>0</v>
      </c>
      <c r="T1450"/>
    </row>
    <row r="1451" spans="1:20" x14ac:dyDescent="0.25">
      <c r="A1451" s="11"/>
      <c r="B1451" s="1"/>
      <c r="C1451" s="13"/>
      <c r="D1451" s="23"/>
      <c r="E1451" s="23"/>
      <c r="F1451" s="14" t="str">
        <f>LEFT(Table36[[#This Row],[Account Description ]],5)</f>
        <v/>
      </c>
      <c r="G1451" s="1"/>
      <c r="H1451" s="1"/>
      <c r="I1451" s="20"/>
      <c r="J1451" s="1"/>
      <c r="K1451" s="16"/>
      <c r="L1451" s="16"/>
      <c r="M1451" s="17">
        <f>Table36[[#This Row],[Debet]]</f>
        <v>0</v>
      </c>
      <c r="T1451"/>
    </row>
    <row r="1452" spans="1:20" x14ac:dyDescent="0.25">
      <c r="A1452" s="11"/>
      <c r="B1452" s="1"/>
      <c r="C1452" s="13"/>
      <c r="D1452" s="23"/>
      <c r="E1452" s="23"/>
      <c r="F1452" s="14" t="str">
        <f>LEFT(Table36[[#This Row],[Account Description ]],5)</f>
        <v/>
      </c>
      <c r="G1452" s="1"/>
      <c r="H1452" s="1"/>
      <c r="I1452" s="20"/>
      <c r="J1452" s="1"/>
      <c r="K1452" s="16"/>
      <c r="L1452" s="16"/>
      <c r="M1452" s="17">
        <f>Table36[[#This Row],[Debet]]</f>
        <v>0</v>
      </c>
      <c r="T1452"/>
    </row>
    <row r="1453" spans="1:20" x14ac:dyDescent="0.25">
      <c r="A1453" s="11"/>
      <c r="B1453" s="1"/>
      <c r="C1453" s="13"/>
      <c r="D1453" s="23"/>
      <c r="E1453" s="23"/>
      <c r="F1453" s="14" t="str">
        <f>LEFT(Table36[[#This Row],[Account Description ]],5)</f>
        <v/>
      </c>
      <c r="G1453" s="1"/>
      <c r="H1453" s="1"/>
      <c r="I1453" s="20"/>
      <c r="J1453" s="1"/>
      <c r="K1453" s="16"/>
      <c r="L1453" s="16"/>
      <c r="M1453" s="17">
        <f>Table36[[#This Row],[Debet]]</f>
        <v>0</v>
      </c>
      <c r="T1453"/>
    </row>
    <row r="1454" spans="1:20" x14ac:dyDescent="0.25">
      <c r="A1454" s="11"/>
      <c r="B1454" s="1"/>
      <c r="C1454" s="13"/>
      <c r="D1454" s="23"/>
      <c r="E1454" s="23"/>
      <c r="F1454" s="14" t="str">
        <f>LEFT(Table36[[#This Row],[Account Description ]],5)</f>
        <v/>
      </c>
      <c r="G1454" s="1"/>
      <c r="H1454" s="1"/>
      <c r="I1454" s="20"/>
      <c r="J1454" s="1"/>
      <c r="K1454" s="16"/>
      <c r="L1454" s="16"/>
      <c r="M1454" s="17">
        <f>Table36[[#This Row],[Debet]]</f>
        <v>0</v>
      </c>
      <c r="T1454"/>
    </row>
    <row r="1455" spans="1:20" x14ac:dyDescent="0.25">
      <c r="A1455" s="11"/>
      <c r="B1455" s="1"/>
      <c r="C1455" s="13"/>
      <c r="D1455" s="23"/>
      <c r="E1455" s="23"/>
      <c r="F1455" s="14" t="str">
        <f>LEFT(Table36[[#This Row],[Account Description ]],5)</f>
        <v/>
      </c>
      <c r="G1455" s="1"/>
      <c r="H1455" s="1"/>
      <c r="I1455" s="20"/>
      <c r="J1455" s="1"/>
      <c r="K1455" s="16"/>
      <c r="L1455" s="16"/>
      <c r="M1455" s="17">
        <f>Table36[[#This Row],[Debet]]</f>
        <v>0</v>
      </c>
      <c r="T1455"/>
    </row>
    <row r="1456" spans="1:20" x14ac:dyDescent="0.25">
      <c r="A1456" s="11"/>
      <c r="B1456" s="1"/>
      <c r="C1456" s="13"/>
      <c r="D1456" s="23"/>
      <c r="E1456" s="23"/>
      <c r="F1456" s="14" t="str">
        <f>LEFT(Table36[[#This Row],[Account Description ]],5)</f>
        <v/>
      </c>
      <c r="G1456" s="1"/>
      <c r="H1456" s="1"/>
      <c r="I1456" s="20"/>
      <c r="J1456" s="1"/>
      <c r="K1456" s="16"/>
      <c r="L1456" s="16"/>
      <c r="M1456" s="17">
        <f>Table36[[#This Row],[Debet]]</f>
        <v>0</v>
      </c>
      <c r="T1456"/>
    </row>
    <row r="1457" spans="1:20" x14ac:dyDescent="0.25">
      <c r="A1457" s="11"/>
      <c r="B1457" s="1"/>
      <c r="C1457" s="13"/>
      <c r="D1457" s="23"/>
      <c r="E1457" s="23"/>
      <c r="F1457" s="14" t="str">
        <f>LEFT(Table36[[#This Row],[Account Description ]],5)</f>
        <v/>
      </c>
      <c r="G1457" s="1"/>
      <c r="H1457" s="1"/>
      <c r="I1457" s="20"/>
      <c r="J1457" s="1"/>
      <c r="K1457" s="16"/>
      <c r="L1457" s="16"/>
      <c r="M1457" s="17">
        <f>Table36[[#This Row],[Debet]]</f>
        <v>0</v>
      </c>
      <c r="T1457"/>
    </row>
    <row r="1458" spans="1:20" x14ac:dyDescent="0.25">
      <c r="A1458" s="11"/>
      <c r="B1458" s="1"/>
      <c r="C1458" s="13"/>
      <c r="D1458" s="23"/>
      <c r="E1458" s="23"/>
      <c r="F1458" s="14" t="str">
        <f>LEFT(Table36[[#This Row],[Account Description ]],5)</f>
        <v/>
      </c>
      <c r="G1458" s="1"/>
      <c r="H1458" s="1"/>
      <c r="I1458" s="20"/>
      <c r="J1458" s="1"/>
      <c r="K1458" s="16"/>
      <c r="L1458" s="16"/>
      <c r="M1458" s="17">
        <f>Table36[[#This Row],[Debet]]</f>
        <v>0</v>
      </c>
      <c r="T1458"/>
    </row>
    <row r="1459" spans="1:20" x14ac:dyDescent="0.25">
      <c r="A1459" s="11"/>
      <c r="B1459" s="1"/>
      <c r="C1459" s="13"/>
      <c r="D1459" s="23"/>
      <c r="E1459" s="23"/>
      <c r="F1459" s="14" t="str">
        <f>LEFT(Table36[[#This Row],[Account Description ]],5)</f>
        <v/>
      </c>
      <c r="G1459" s="1"/>
      <c r="H1459" s="1"/>
      <c r="I1459" s="20"/>
      <c r="J1459" s="1"/>
      <c r="K1459" s="16"/>
      <c r="L1459" s="16"/>
      <c r="M1459" s="17">
        <f>Table36[[#This Row],[Debet]]</f>
        <v>0</v>
      </c>
      <c r="T1459"/>
    </row>
    <row r="1460" spans="1:20" x14ac:dyDescent="0.25">
      <c r="A1460" s="11"/>
      <c r="B1460" s="1"/>
      <c r="C1460" s="13"/>
      <c r="D1460" s="23"/>
      <c r="E1460" s="23"/>
      <c r="F1460" s="14" t="str">
        <f>LEFT(Table36[[#This Row],[Account Description ]],5)</f>
        <v/>
      </c>
      <c r="G1460" s="1"/>
      <c r="H1460" s="1"/>
      <c r="I1460" s="20"/>
      <c r="J1460" s="1"/>
      <c r="K1460" s="16"/>
      <c r="L1460" s="16"/>
      <c r="M1460" s="17">
        <f>Table36[[#This Row],[Debet]]</f>
        <v>0</v>
      </c>
      <c r="T1460"/>
    </row>
    <row r="1461" spans="1:20" x14ac:dyDescent="0.25">
      <c r="A1461" s="11"/>
      <c r="B1461" s="1"/>
      <c r="C1461" s="13"/>
      <c r="D1461" s="23"/>
      <c r="E1461" s="23"/>
      <c r="F1461" s="14" t="str">
        <f>LEFT(Table36[[#This Row],[Account Description ]],5)</f>
        <v/>
      </c>
      <c r="G1461" s="1"/>
      <c r="H1461" s="1"/>
      <c r="I1461" s="20"/>
      <c r="J1461" s="1"/>
      <c r="K1461" s="16"/>
      <c r="L1461" s="16"/>
      <c r="M1461" s="17">
        <f>Table36[[#This Row],[Debet]]</f>
        <v>0</v>
      </c>
      <c r="T1461"/>
    </row>
    <row r="1462" spans="1:20" x14ac:dyDescent="0.25">
      <c r="A1462" s="11"/>
      <c r="B1462" s="1"/>
      <c r="C1462" s="13"/>
      <c r="D1462" s="23"/>
      <c r="E1462" s="23"/>
      <c r="F1462" s="14" t="str">
        <f>LEFT(Table36[[#This Row],[Account Description ]],5)</f>
        <v/>
      </c>
      <c r="G1462" s="1"/>
      <c r="H1462" s="1"/>
      <c r="I1462" s="20"/>
      <c r="J1462" s="1"/>
      <c r="K1462" s="16"/>
      <c r="L1462" s="16"/>
      <c r="M1462" s="17">
        <f>Table36[[#This Row],[Debet]]</f>
        <v>0</v>
      </c>
      <c r="T1462"/>
    </row>
    <row r="1463" spans="1:20" x14ac:dyDescent="0.25">
      <c r="A1463" s="11"/>
      <c r="B1463" s="1"/>
      <c r="C1463" s="13"/>
      <c r="D1463" s="23"/>
      <c r="E1463" s="23"/>
      <c r="F1463" s="14" t="str">
        <f>LEFT(Table36[[#This Row],[Account Description ]],5)</f>
        <v/>
      </c>
      <c r="G1463" s="1"/>
      <c r="H1463" s="1"/>
      <c r="I1463" s="20"/>
      <c r="J1463" s="1"/>
      <c r="K1463" s="16"/>
      <c r="L1463" s="16"/>
      <c r="M1463" s="17">
        <f>Table36[[#This Row],[Debet]]</f>
        <v>0</v>
      </c>
      <c r="T1463"/>
    </row>
    <row r="1464" spans="1:20" x14ac:dyDescent="0.25">
      <c r="A1464" s="11"/>
      <c r="B1464" s="1"/>
      <c r="C1464" s="13"/>
      <c r="D1464" s="23"/>
      <c r="E1464" s="23"/>
      <c r="F1464" s="14" t="str">
        <f>LEFT(Table36[[#This Row],[Account Description ]],5)</f>
        <v/>
      </c>
      <c r="G1464" s="1"/>
      <c r="H1464" s="1"/>
      <c r="I1464" s="20"/>
      <c r="J1464" s="1"/>
      <c r="K1464" s="16"/>
      <c r="L1464" s="16"/>
      <c r="M1464" s="17">
        <f>Table36[[#This Row],[Debet]]</f>
        <v>0</v>
      </c>
      <c r="T1464"/>
    </row>
    <row r="1465" spans="1:20" x14ac:dyDescent="0.25">
      <c r="A1465" s="11"/>
      <c r="B1465" s="1"/>
      <c r="C1465" s="13"/>
      <c r="D1465" s="23"/>
      <c r="E1465" s="23"/>
      <c r="F1465" s="14" t="str">
        <f>LEFT(Table36[[#This Row],[Account Description ]],5)</f>
        <v/>
      </c>
      <c r="G1465" s="1"/>
      <c r="H1465" s="1"/>
      <c r="I1465" s="20"/>
      <c r="J1465" s="1"/>
      <c r="K1465" s="16"/>
      <c r="L1465" s="16"/>
      <c r="M1465" s="17">
        <f>Table36[[#This Row],[Debet]]</f>
        <v>0</v>
      </c>
      <c r="T1465"/>
    </row>
    <row r="1466" spans="1:20" x14ac:dyDescent="0.25">
      <c r="A1466" s="11"/>
      <c r="B1466" s="1"/>
      <c r="C1466" s="13"/>
      <c r="D1466" s="23"/>
      <c r="E1466" s="23"/>
      <c r="F1466" s="14" t="str">
        <f>LEFT(Table36[[#This Row],[Account Description ]],5)</f>
        <v/>
      </c>
      <c r="G1466" s="1"/>
      <c r="H1466" s="1"/>
      <c r="I1466" s="20"/>
      <c r="J1466" s="1"/>
      <c r="K1466" s="16"/>
      <c r="L1466" s="16"/>
      <c r="M1466" s="17">
        <f>Table36[[#This Row],[Debet]]</f>
        <v>0</v>
      </c>
      <c r="T1466"/>
    </row>
    <row r="1467" spans="1:20" x14ac:dyDescent="0.25">
      <c r="A1467" s="11"/>
      <c r="B1467" s="1"/>
      <c r="C1467" s="13"/>
      <c r="D1467" s="23"/>
      <c r="E1467" s="23"/>
      <c r="F1467" s="14" t="str">
        <f>LEFT(Table36[[#This Row],[Account Description ]],5)</f>
        <v/>
      </c>
      <c r="G1467" s="1"/>
      <c r="H1467" s="1"/>
      <c r="I1467" s="20"/>
      <c r="J1467" s="1"/>
      <c r="K1467" s="16"/>
      <c r="L1467" s="16"/>
      <c r="M1467" s="17">
        <f>Table36[[#This Row],[Debet]]</f>
        <v>0</v>
      </c>
      <c r="T1467"/>
    </row>
    <row r="1468" spans="1:20" x14ac:dyDescent="0.25">
      <c r="A1468" s="11"/>
      <c r="B1468" s="1"/>
      <c r="C1468" s="13"/>
      <c r="D1468" s="23"/>
      <c r="E1468" s="23"/>
      <c r="F1468" s="14" t="str">
        <f>LEFT(Table36[[#This Row],[Account Description ]],5)</f>
        <v/>
      </c>
      <c r="G1468" s="1"/>
      <c r="H1468" s="1"/>
      <c r="I1468" s="20"/>
      <c r="J1468" s="1"/>
      <c r="K1468" s="16"/>
      <c r="L1468" s="16"/>
      <c r="M1468" s="17">
        <f>Table36[[#This Row],[Debet]]</f>
        <v>0</v>
      </c>
      <c r="T1468"/>
    </row>
    <row r="1469" spans="1:20" x14ac:dyDescent="0.25">
      <c r="A1469" s="11"/>
      <c r="B1469" s="1"/>
      <c r="C1469" s="13"/>
      <c r="D1469" s="23"/>
      <c r="E1469" s="23"/>
      <c r="F1469" s="14" t="str">
        <f>LEFT(Table36[[#This Row],[Account Description ]],5)</f>
        <v/>
      </c>
      <c r="G1469" s="1"/>
      <c r="H1469" s="1"/>
      <c r="I1469" s="20"/>
      <c r="J1469" s="1"/>
      <c r="K1469" s="16"/>
      <c r="L1469" s="16"/>
      <c r="M1469" s="17">
        <f>Table36[[#This Row],[Debet]]</f>
        <v>0</v>
      </c>
      <c r="T1469"/>
    </row>
    <row r="1470" spans="1:20" x14ac:dyDescent="0.25">
      <c r="A1470" s="11"/>
      <c r="B1470" s="1"/>
      <c r="C1470" s="13"/>
      <c r="D1470" s="23"/>
      <c r="E1470" s="23"/>
      <c r="F1470" s="14" t="str">
        <f>LEFT(Table36[[#This Row],[Account Description ]],5)</f>
        <v/>
      </c>
      <c r="G1470" s="1"/>
      <c r="H1470" s="1"/>
      <c r="I1470" s="20"/>
      <c r="J1470" s="1"/>
      <c r="K1470" s="16"/>
      <c r="L1470" s="16"/>
      <c r="M1470" s="17">
        <f>Table36[[#This Row],[Debet]]</f>
        <v>0</v>
      </c>
      <c r="T1470"/>
    </row>
    <row r="1471" spans="1:20" x14ac:dyDescent="0.25">
      <c r="A1471" s="11"/>
      <c r="B1471" s="1"/>
      <c r="C1471" s="13"/>
      <c r="D1471" s="23"/>
      <c r="E1471" s="23"/>
      <c r="F1471" s="14" t="str">
        <f>LEFT(Table36[[#This Row],[Account Description ]],5)</f>
        <v/>
      </c>
      <c r="G1471" s="1"/>
      <c r="H1471" s="1"/>
      <c r="I1471" s="20"/>
      <c r="J1471" s="1"/>
      <c r="K1471" s="16"/>
      <c r="L1471" s="16"/>
      <c r="M1471" s="17">
        <f>Table36[[#This Row],[Debet]]</f>
        <v>0</v>
      </c>
      <c r="T1471"/>
    </row>
    <row r="1472" spans="1:20" x14ac:dyDescent="0.25">
      <c r="A1472" s="11"/>
      <c r="B1472" s="1"/>
      <c r="C1472" s="13"/>
      <c r="D1472" s="23"/>
      <c r="E1472" s="23"/>
      <c r="F1472" s="14" t="str">
        <f>LEFT(Table36[[#This Row],[Account Description ]],5)</f>
        <v/>
      </c>
      <c r="G1472" s="1"/>
      <c r="H1472" s="1"/>
      <c r="I1472" s="20"/>
      <c r="J1472" s="1"/>
      <c r="K1472" s="16"/>
      <c r="L1472" s="16"/>
      <c r="M1472" s="17">
        <f>Table36[[#This Row],[Debet]]</f>
        <v>0</v>
      </c>
      <c r="T1472"/>
    </row>
    <row r="1473" spans="1:20" x14ac:dyDescent="0.25">
      <c r="A1473" s="11"/>
      <c r="B1473" s="1"/>
      <c r="C1473" s="13"/>
      <c r="D1473" s="23"/>
      <c r="E1473" s="23"/>
      <c r="F1473" s="14" t="str">
        <f>LEFT(Table36[[#This Row],[Account Description ]],5)</f>
        <v/>
      </c>
      <c r="G1473" s="1"/>
      <c r="H1473" s="1"/>
      <c r="I1473" s="20"/>
      <c r="J1473" s="1"/>
      <c r="K1473" s="16"/>
      <c r="L1473" s="16"/>
      <c r="M1473" s="17">
        <f>Table36[[#This Row],[Debet]]</f>
        <v>0</v>
      </c>
      <c r="T1473"/>
    </row>
    <row r="1474" spans="1:20" x14ac:dyDescent="0.25">
      <c r="A1474" s="11"/>
      <c r="B1474" s="1"/>
      <c r="C1474" s="13"/>
      <c r="D1474" s="23"/>
      <c r="E1474" s="23"/>
      <c r="F1474" s="14" t="str">
        <f>LEFT(Table36[[#This Row],[Account Description ]],5)</f>
        <v/>
      </c>
      <c r="G1474" s="1"/>
      <c r="H1474" s="1"/>
      <c r="I1474" s="20"/>
      <c r="J1474" s="1"/>
      <c r="K1474" s="16"/>
      <c r="L1474" s="16"/>
      <c r="M1474" s="17">
        <f>Table36[[#This Row],[Debet]]</f>
        <v>0</v>
      </c>
      <c r="T1474"/>
    </row>
    <row r="1475" spans="1:20" x14ac:dyDescent="0.25">
      <c r="A1475" s="11"/>
      <c r="B1475" s="1"/>
      <c r="C1475" s="13"/>
      <c r="D1475" s="23"/>
      <c r="E1475" s="23"/>
      <c r="F1475" s="14" t="str">
        <f>LEFT(Table36[[#This Row],[Account Description ]],5)</f>
        <v/>
      </c>
      <c r="G1475" s="1"/>
      <c r="H1475" s="1"/>
      <c r="I1475" s="20"/>
      <c r="J1475" s="1"/>
      <c r="K1475" s="16"/>
      <c r="L1475" s="16"/>
      <c r="M1475" s="17">
        <f>Table36[[#This Row],[Debet]]</f>
        <v>0</v>
      </c>
      <c r="T1475"/>
    </row>
    <row r="1476" spans="1:20" x14ac:dyDescent="0.25">
      <c r="A1476" s="11"/>
      <c r="B1476" s="1"/>
      <c r="C1476" s="13"/>
      <c r="D1476" s="23"/>
      <c r="E1476" s="23"/>
      <c r="F1476" s="14" t="str">
        <f>LEFT(Table36[[#This Row],[Account Description ]],5)</f>
        <v/>
      </c>
      <c r="G1476" s="1"/>
      <c r="H1476" s="1"/>
      <c r="I1476" s="20"/>
      <c r="J1476" s="1"/>
      <c r="K1476" s="16"/>
      <c r="L1476" s="16"/>
      <c r="M1476" s="17">
        <f>Table36[[#This Row],[Debet]]</f>
        <v>0</v>
      </c>
      <c r="T1476"/>
    </row>
    <row r="1477" spans="1:20" x14ac:dyDescent="0.25">
      <c r="A1477" s="11"/>
      <c r="B1477" s="1"/>
      <c r="C1477" s="13"/>
      <c r="D1477" s="23"/>
      <c r="E1477" s="23"/>
      <c r="F1477" s="14" t="str">
        <f>LEFT(Table36[[#This Row],[Account Description ]],5)</f>
        <v/>
      </c>
      <c r="G1477" s="1"/>
      <c r="H1477" s="1"/>
      <c r="I1477" s="20"/>
      <c r="J1477" s="1"/>
      <c r="K1477" s="16"/>
      <c r="L1477" s="16"/>
      <c r="M1477" s="17">
        <f>Table36[[#This Row],[Debet]]</f>
        <v>0</v>
      </c>
      <c r="T1477"/>
    </row>
    <row r="1478" spans="1:20" x14ac:dyDescent="0.25">
      <c r="A1478" s="11"/>
      <c r="B1478" s="1"/>
      <c r="C1478" s="13"/>
      <c r="D1478" s="23"/>
      <c r="E1478" s="23"/>
      <c r="F1478" s="14" t="str">
        <f>LEFT(Table36[[#This Row],[Account Description ]],5)</f>
        <v/>
      </c>
      <c r="G1478" s="1"/>
      <c r="H1478" s="1"/>
      <c r="I1478" s="20"/>
      <c r="J1478" s="1"/>
      <c r="K1478" s="16"/>
      <c r="L1478" s="16"/>
      <c r="M1478" s="17">
        <f>Table36[[#This Row],[Debet]]</f>
        <v>0</v>
      </c>
      <c r="T1478"/>
    </row>
    <row r="1479" spans="1:20" x14ac:dyDescent="0.25">
      <c r="A1479" s="11"/>
      <c r="B1479" s="1"/>
      <c r="C1479" s="13"/>
      <c r="D1479" s="23"/>
      <c r="E1479" s="23"/>
      <c r="F1479" s="14" t="str">
        <f>LEFT(Table36[[#This Row],[Account Description ]],5)</f>
        <v/>
      </c>
      <c r="G1479" s="1"/>
      <c r="H1479" s="1"/>
      <c r="I1479" s="20"/>
      <c r="J1479" s="1"/>
      <c r="K1479" s="16"/>
      <c r="L1479" s="16"/>
      <c r="M1479" s="17">
        <f>Table36[[#This Row],[Debet]]</f>
        <v>0</v>
      </c>
      <c r="T1479"/>
    </row>
    <row r="1480" spans="1:20" x14ac:dyDescent="0.25">
      <c r="A1480" s="11"/>
      <c r="B1480" s="1"/>
      <c r="C1480" s="13"/>
      <c r="D1480" s="23"/>
      <c r="E1480" s="23"/>
      <c r="F1480" s="14" t="str">
        <f>LEFT(Table36[[#This Row],[Account Description ]],5)</f>
        <v/>
      </c>
      <c r="G1480" s="1"/>
      <c r="H1480" s="1"/>
      <c r="I1480" s="20"/>
      <c r="J1480" s="1"/>
      <c r="K1480" s="16"/>
      <c r="L1480" s="16"/>
      <c r="M1480" s="17">
        <f>Table36[[#This Row],[Debet]]</f>
        <v>0</v>
      </c>
      <c r="T1480"/>
    </row>
    <row r="1481" spans="1:20" x14ac:dyDescent="0.25">
      <c r="A1481" s="11"/>
      <c r="B1481" s="1"/>
      <c r="C1481" s="13"/>
      <c r="D1481" s="23"/>
      <c r="E1481" s="23"/>
      <c r="F1481" s="14" t="str">
        <f>LEFT(Table36[[#This Row],[Account Description ]],5)</f>
        <v/>
      </c>
      <c r="G1481" s="1"/>
      <c r="H1481" s="1"/>
      <c r="I1481" s="20"/>
      <c r="J1481" s="1"/>
      <c r="K1481" s="16"/>
      <c r="L1481" s="16"/>
      <c r="M1481" s="17">
        <f>Table36[[#This Row],[Debet]]</f>
        <v>0</v>
      </c>
      <c r="T1481"/>
    </row>
    <row r="1482" spans="1:20" x14ac:dyDescent="0.25">
      <c r="A1482" s="11"/>
      <c r="B1482" s="1"/>
      <c r="C1482" s="13"/>
      <c r="D1482" s="23"/>
      <c r="E1482" s="23"/>
      <c r="F1482" s="14" t="str">
        <f>LEFT(Table36[[#This Row],[Account Description ]],5)</f>
        <v/>
      </c>
      <c r="G1482" s="1"/>
      <c r="H1482" s="1"/>
      <c r="I1482" s="20"/>
      <c r="J1482" s="1"/>
      <c r="K1482" s="16"/>
      <c r="L1482" s="16"/>
      <c r="M1482" s="17">
        <f>Table36[[#This Row],[Debet]]</f>
        <v>0</v>
      </c>
      <c r="T1482"/>
    </row>
    <row r="1483" spans="1:20" x14ac:dyDescent="0.25">
      <c r="A1483" s="11"/>
      <c r="B1483" s="1"/>
      <c r="C1483" s="13"/>
      <c r="D1483" s="23"/>
      <c r="E1483" s="23"/>
      <c r="F1483" s="14" t="str">
        <f>LEFT(Table36[[#This Row],[Account Description ]],5)</f>
        <v/>
      </c>
      <c r="G1483" s="1"/>
      <c r="H1483" s="1"/>
      <c r="I1483" s="20"/>
      <c r="J1483" s="1"/>
      <c r="K1483" s="16"/>
      <c r="L1483" s="16"/>
      <c r="M1483" s="17">
        <f>Table36[[#This Row],[Debet]]</f>
        <v>0</v>
      </c>
      <c r="T1483"/>
    </row>
    <row r="1484" spans="1:20" x14ac:dyDescent="0.25">
      <c r="A1484" s="11"/>
      <c r="B1484" s="1"/>
      <c r="C1484" s="13"/>
      <c r="D1484" s="23"/>
      <c r="E1484" s="23"/>
      <c r="F1484" s="14" t="str">
        <f>LEFT(Table36[[#This Row],[Account Description ]],5)</f>
        <v/>
      </c>
      <c r="G1484" s="1"/>
      <c r="H1484" s="1"/>
      <c r="I1484" s="20"/>
      <c r="J1484" s="1"/>
      <c r="K1484" s="16"/>
      <c r="L1484" s="16"/>
      <c r="M1484" s="17">
        <f>Table36[[#This Row],[Debet]]</f>
        <v>0</v>
      </c>
      <c r="T1484"/>
    </row>
    <row r="1485" spans="1:20" x14ac:dyDescent="0.25">
      <c r="A1485" s="11"/>
      <c r="B1485" s="1"/>
      <c r="C1485" s="13"/>
      <c r="D1485" s="23"/>
      <c r="E1485" s="23"/>
      <c r="F1485" s="14" t="str">
        <f>LEFT(Table36[[#This Row],[Account Description ]],5)</f>
        <v/>
      </c>
      <c r="G1485" s="1"/>
      <c r="H1485" s="1"/>
      <c r="I1485" s="20"/>
      <c r="J1485" s="1"/>
      <c r="K1485" s="16"/>
      <c r="L1485" s="16"/>
      <c r="M1485" s="17">
        <f>Table36[[#This Row],[Debet]]</f>
        <v>0</v>
      </c>
      <c r="T1485"/>
    </row>
    <row r="1486" spans="1:20" x14ac:dyDescent="0.25">
      <c r="A1486" s="11"/>
      <c r="B1486" s="1"/>
      <c r="C1486" s="13"/>
      <c r="D1486" s="23"/>
      <c r="E1486" s="23"/>
      <c r="F1486" s="14" t="str">
        <f>LEFT(Table36[[#This Row],[Account Description ]],5)</f>
        <v/>
      </c>
      <c r="G1486" s="1"/>
      <c r="H1486" s="1"/>
      <c r="I1486" s="20"/>
      <c r="J1486" s="1"/>
      <c r="K1486" s="16"/>
      <c r="L1486" s="16"/>
      <c r="M1486" s="17">
        <f>Table36[[#This Row],[Debet]]</f>
        <v>0</v>
      </c>
      <c r="T1486"/>
    </row>
    <row r="1487" spans="1:20" x14ac:dyDescent="0.25">
      <c r="A1487" s="11"/>
      <c r="B1487" s="1"/>
      <c r="C1487" s="13"/>
      <c r="D1487" s="23"/>
      <c r="E1487" s="23"/>
      <c r="F1487" s="14" t="str">
        <f>LEFT(Table36[[#This Row],[Account Description ]],5)</f>
        <v/>
      </c>
      <c r="G1487" s="1"/>
      <c r="H1487" s="1"/>
      <c r="I1487" s="20"/>
      <c r="J1487" s="1"/>
      <c r="K1487" s="16"/>
      <c r="L1487" s="16"/>
      <c r="M1487" s="17">
        <f>Table36[[#This Row],[Debet]]</f>
        <v>0</v>
      </c>
      <c r="T1487"/>
    </row>
    <row r="1488" spans="1:20" x14ac:dyDescent="0.25">
      <c r="A1488" s="11"/>
      <c r="B1488" s="1"/>
      <c r="C1488" s="13"/>
      <c r="D1488" s="23"/>
      <c r="E1488" s="23"/>
      <c r="F1488" s="14" t="str">
        <f>LEFT(Table36[[#This Row],[Account Description ]],5)</f>
        <v/>
      </c>
      <c r="G1488" s="1"/>
      <c r="H1488" s="1"/>
      <c r="I1488" s="20"/>
      <c r="J1488" s="1"/>
      <c r="K1488" s="16"/>
      <c r="L1488" s="16"/>
      <c r="M1488" s="17">
        <f>Table36[[#This Row],[Debet]]</f>
        <v>0</v>
      </c>
      <c r="T1488"/>
    </row>
    <row r="1489" spans="1:20" x14ac:dyDescent="0.25">
      <c r="A1489" s="11"/>
      <c r="B1489" s="1"/>
      <c r="C1489" s="1"/>
      <c r="D1489" s="23"/>
      <c r="E1489" s="23"/>
      <c r="F1489" s="14" t="str">
        <f>LEFT(Table36[[#This Row],[Account Description ]],5)</f>
        <v/>
      </c>
      <c r="G1489" s="15"/>
      <c r="H1489" s="1"/>
      <c r="I1489" s="15"/>
      <c r="J1489" s="1"/>
      <c r="K1489" s="15"/>
      <c r="L1489" s="15"/>
      <c r="M1489" s="18">
        <f>Table36[[#This Row],[Debet]]</f>
        <v>0</v>
      </c>
      <c r="T1489"/>
    </row>
    <row r="1490" spans="1:20" x14ac:dyDescent="0.25">
      <c r="A1490" s="11"/>
      <c r="B1490" s="23"/>
      <c r="C1490" s="28"/>
      <c r="D1490" s="1"/>
      <c r="E1490" t="s">
        <v>476</v>
      </c>
      <c r="F1490" s="22"/>
      <c r="G1490" s="1"/>
      <c r="H1490" s="1"/>
      <c r="I1490" s="1"/>
      <c r="J1490" s="1"/>
      <c r="K1490" s="29"/>
      <c r="L1490" s="30" t="e">
        <f>#REF!+#REF!+#REF!+#REF!+#REF!+#REF!+#REF!+#REF!+#REF!+#REF!+#REF!+#REF!+#REF!+#REF!+#REF!+#REF!+#REF!</f>
        <v>#REF!</v>
      </c>
      <c r="M1490" s="31">
        <f>SUBTOTAL(109,Table36[Credit])</f>
        <v>231923117</v>
      </c>
      <c r="T1490"/>
    </row>
    <row r="1491" spans="1:20" x14ac:dyDescent="0.25">
      <c r="C1491" s="32"/>
      <c r="T1491"/>
    </row>
    <row r="1492" spans="1:20" x14ac:dyDescent="0.25">
      <c r="C1492" s="32"/>
      <c r="G1492" s="3" t="s">
        <v>469</v>
      </c>
      <c r="I1492" s="3">
        <v>9000000</v>
      </c>
      <c r="J1492" s="33"/>
      <c r="M1492" s="35">
        <f>1500000/15000</f>
        <v>100</v>
      </c>
      <c r="T1492"/>
    </row>
    <row r="1493" spans="1:20" x14ac:dyDescent="0.25">
      <c r="C1493" s="32"/>
      <c r="G1493" s="3" t="s">
        <v>470</v>
      </c>
      <c r="I1493" s="3">
        <f>I1492/15000</f>
        <v>600</v>
      </c>
      <c r="L1493" s="35" t="e">
        <f>#REF!+4000000</f>
        <v>#REF!</v>
      </c>
      <c r="M1493" s="35"/>
      <c r="T1493"/>
    </row>
    <row r="1494" spans="1:20" x14ac:dyDescent="0.25">
      <c r="C1494" s="32"/>
      <c r="L1494" s="35" t="e">
        <f>L1493/15000</f>
        <v>#REF!</v>
      </c>
      <c r="M1494" s="2"/>
      <c r="T1494"/>
    </row>
    <row r="1495" spans="1:20" x14ac:dyDescent="0.25">
      <c r="C1495" s="32"/>
      <c r="I1495" s="3">
        <v>9000000</v>
      </c>
      <c r="J1495" s="35">
        <f>I1495*4</f>
        <v>36000000</v>
      </c>
      <c r="L1495" s="35"/>
      <c r="M1495" s="2"/>
      <c r="T1495"/>
    </row>
    <row r="1496" spans="1:20" x14ac:dyDescent="0.25">
      <c r="C1496" s="32"/>
      <c r="F1496">
        <v>25</v>
      </c>
      <c r="I1496" s="3">
        <v>9183000</v>
      </c>
      <c r="J1496" s="35">
        <f>I1496*4</f>
        <v>36732000</v>
      </c>
      <c r="L1496" s="3"/>
      <c r="M1496" s="2"/>
      <c r="T1496"/>
    </row>
    <row r="1497" spans="1:20" x14ac:dyDescent="0.25">
      <c r="C1497" s="32"/>
      <c r="F1497">
        <v>53.28</v>
      </c>
      <c r="J1497" s="35">
        <f>SUM(J1495:J1496)</f>
        <v>72732000</v>
      </c>
      <c r="L1497" s="36" t="e">
        <f>#REF!*100/90</f>
        <v>#REF!</v>
      </c>
      <c r="M1497" s="2"/>
      <c r="T1497"/>
    </row>
    <row r="1498" spans="1:20" x14ac:dyDescent="0.25">
      <c r="C1498" s="32"/>
      <c r="J1498" s="37">
        <f>J1497/13000</f>
        <v>5594.7692307692305</v>
      </c>
      <c r="M1498" s="2"/>
      <c r="T1498"/>
    </row>
    <row r="1499" spans="1:20" x14ac:dyDescent="0.25">
      <c r="C1499" s="32"/>
      <c r="L1499" s="36" t="e">
        <f>#REF!*100/90</f>
        <v>#REF!</v>
      </c>
      <c r="M1499" s="2" t="e">
        <f>-(L1499*10%)</f>
        <v>#REF!</v>
      </c>
      <c r="T1499"/>
    </row>
    <row r="1500" spans="1:20" x14ac:dyDescent="0.25">
      <c r="C1500" s="32"/>
      <c r="J1500" s="2"/>
      <c r="L1500" s="36" t="e">
        <f>#REF!*100/90</f>
        <v>#REF!</v>
      </c>
      <c r="M1500" s="2" t="e">
        <f>-(L1500*10%)</f>
        <v>#REF!</v>
      </c>
      <c r="T1500"/>
    </row>
    <row r="1501" spans="1:20" x14ac:dyDescent="0.25">
      <c r="C1501" s="32"/>
      <c r="J1501" s="2"/>
      <c r="M1501" s="2"/>
      <c r="T1501"/>
    </row>
    <row r="1502" spans="1:20" x14ac:dyDescent="0.25">
      <c r="J1502" s="2"/>
      <c r="M1502" s="2"/>
      <c r="T1502"/>
    </row>
    <row r="1503" spans="1:20" x14ac:dyDescent="0.25">
      <c r="J1503" s="2"/>
      <c r="M1503" s="2"/>
      <c r="T1503"/>
    </row>
    <row r="1504" spans="1:20" x14ac:dyDescent="0.25">
      <c r="J1504" s="2"/>
      <c r="L1504" s="34">
        <v>260000000</v>
      </c>
      <c r="M1504" s="2"/>
      <c r="T1504"/>
    </row>
    <row r="1505" spans="9:20" x14ac:dyDescent="0.25">
      <c r="J1505" s="2"/>
      <c r="L1505" s="36">
        <f>L1504/14000</f>
        <v>18571.428571428572</v>
      </c>
      <c r="M1505" s="2"/>
      <c r="T1505"/>
    </row>
    <row r="1506" spans="9:20" x14ac:dyDescent="0.25">
      <c r="J1506" s="2"/>
      <c r="M1506" s="2"/>
      <c r="T1506"/>
    </row>
    <row r="1507" spans="9:20" x14ac:dyDescent="0.25">
      <c r="J1507" s="2"/>
      <c r="M1507" s="2"/>
      <c r="T1507"/>
    </row>
    <row r="1508" spans="9:20" x14ac:dyDescent="0.25">
      <c r="M1508" s="2"/>
      <c r="T1508"/>
    </row>
    <row r="1509" spans="9:20" x14ac:dyDescent="0.25">
      <c r="M1509" s="2"/>
      <c r="T1509"/>
    </row>
    <row r="1510" spans="9:20" x14ac:dyDescent="0.25">
      <c r="M1510" s="2"/>
      <c r="T1510"/>
    </row>
    <row r="1511" spans="9:20" x14ac:dyDescent="0.25">
      <c r="J1511" s="2"/>
      <c r="M1511" s="2"/>
      <c r="T1511"/>
    </row>
    <row r="1512" spans="9:20" x14ac:dyDescent="0.25">
      <c r="M1512" s="2">
        <v>50000</v>
      </c>
      <c r="T1512"/>
    </row>
    <row r="1513" spans="9:20" x14ac:dyDescent="0.25">
      <c r="J1513" s="2"/>
      <c r="M1513" s="2">
        <v>150000</v>
      </c>
      <c r="T1513"/>
    </row>
    <row r="1514" spans="9:20" x14ac:dyDescent="0.25">
      <c r="J1514" s="2"/>
      <c r="M1514" s="2" t="e">
        <f>SUM(M1495:M1513)</f>
        <v>#REF!</v>
      </c>
      <c r="T1514"/>
    </row>
    <row r="1515" spans="9:20" x14ac:dyDescent="0.25">
      <c r="J1515" s="2"/>
      <c r="M1515" s="2"/>
      <c r="T1515"/>
    </row>
    <row r="1516" spans="9:20" x14ac:dyDescent="0.25">
      <c r="J1516" s="2"/>
      <c r="M1516" s="2">
        <v>43510000</v>
      </c>
      <c r="T1516"/>
    </row>
    <row r="1517" spans="9:20" x14ac:dyDescent="0.25">
      <c r="I1517" s="39"/>
      <c r="J1517" s="40"/>
      <c r="M1517" s="2"/>
      <c r="T1517"/>
    </row>
    <row r="1518" spans="9:20" x14ac:dyDescent="0.25">
      <c r="J1518" s="38"/>
      <c r="M1518" s="2" t="s">
        <v>471</v>
      </c>
      <c r="T1518"/>
    </row>
    <row r="1519" spans="9:20" x14ac:dyDescent="0.25">
      <c r="M1519" s="2"/>
      <c r="T1519"/>
    </row>
    <row r="1520" spans="9:20" x14ac:dyDescent="0.25">
      <c r="M1520" s="2"/>
      <c r="T1520"/>
    </row>
    <row r="1521" spans="13:20" x14ac:dyDescent="0.25">
      <c r="M1521" s="2"/>
      <c r="T1521"/>
    </row>
    <row r="1522" spans="13:20" x14ac:dyDescent="0.25">
      <c r="M1522" s="2"/>
      <c r="T1522"/>
    </row>
    <row r="1523" spans="13:20" x14ac:dyDescent="0.25">
      <c r="M1523" s="2"/>
      <c r="T1523"/>
    </row>
    <row r="1524" spans="13:20" x14ac:dyDescent="0.25">
      <c r="M1524" s="2"/>
      <c r="T1524"/>
    </row>
    <row r="1525" spans="13:20" x14ac:dyDescent="0.25">
      <c r="M1525" s="2"/>
      <c r="T1525"/>
    </row>
    <row r="1526" spans="13:20" x14ac:dyDescent="0.25">
      <c r="M1526" s="2"/>
      <c r="T1526"/>
    </row>
    <row r="1527" spans="13:20" x14ac:dyDescent="0.25">
      <c r="M1527" s="2"/>
      <c r="T1527"/>
    </row>
    <row r="1528" spans="13:20" x14ac:dyDescent="0.25">
      <c r="M1528" s="2"/>
      <c r="T1528"/>
    </row>
    <row r="1529" spans="13:20" x14ac:dyDescent="0.25">
      <c r="M1529" s="2"/>
      <c r="T1529"/>
    </row>
    <row r="1530" spans="13:20" x14ac:dyDescent="0.25">
      <c r="M1530" s="2"/>
      <c r="T1530"/>
    </row>
    <row r="1531" spans="13:20" x14ac:dyDescent="0.25">
      <c r="M1531" s="2"/>
      <c r="T1531"/>
    </row>
    <row r="1532" spans="13:20" x14ac:dyDescent="0.25">
      <c r="M1532" s="2"/>
      <c r="T1532"/>
    </row>
    <row r="1533" spans="13:20" x14ac:dyDescent="0.25">
      <c r="M1533" s="2"/>
      <c r="T1533"/>
    </row>
    <row r="1534" spans="13:20" x14ac:dyDescent="0.25">
      <c r="M1534" s="2"/>
      <c r="T1534"/>
    </row>
    <row r="1535" spans="13:20" x14ac:dyDescent="0.25">
      <c r="M1535" s="2"/>
      <c r="T1535"/>
    </row>
    <row r="1536" spans="13:20" x14ac:dyDescent="0.25">
      <c r="M1536" s="2"/>
      <c r="T1536"/>
    </row>
    <row r="1537" spans="13:20" x14ac:dyDescent="0.25">
      <c r="M1537" s="2"/>
      <c r="T1537"/>
    </row>
    <row r="1538" spans="13:20" x14ac:dyDescent="0.25">
      <c r="M1538" s="2"/>
      <c r="T1538"/>
    </row>
    <row r="1539" spans="13:20" x14ac:dyDescent="0.25">
      <c r="M1539" s="2"/>
      <c r="T1539"/>
    </row>
    <row r="1540" spans="13:20" x14ac:dyDescent="0.25">
      <c r="M1540" s="2"/>
      <c r="T1540"/>
    </row>
    <row r="1541" spans="13:20" x14ac:dyDescent="0.25">
      <c r="M1541" s="2"/>
      <c r="T1541"/>
    </row>
    <row r="1542" spans="13:20" x14ac:dyDescent="0.25">
      <c r="M1542" s="2"/>
      <c r="T1542"/>
    </row>
    <row r="1543" spans="13:20" x14ac:dyDescent="0.25">
      <c r="M1543" s="2"/>
      <c r="T1543"/>
    </row>
    <row r="1544" spans="13:20" x14ac:dyDescent="0.25">
      <c r="M1544" s="2"/>
      <c r="T1544"/>
    </row>
    <row r="1545" spans="13:20" x14ac:dyDescent="0.25">
      <c r="M1545" s="2"/>
      <c r="T1545"/>
    </row>
    <row r="1546" spans="13:20" x14ac:dyDescent="0.25">
      <c r="M1546" s="2"/>
      <c r="T1546"/>
    </row>
    <row r="1547" spans="13:20" x14ac:dyDescent="0.25">
      <c r="M1547" s="2"/>
      <c r="T1547"/>
    </row>
    <row r="1548" spans="13:20" x14ac:dyDescent="0.25">
      <c r="M1548" s="2"/>
      <c r="T1548"/>
    </row>
    <row r="1549" spans="13:20" x14ac:dyDescent="0.25">
      <c r="M1549" s="2"/>
      <c r="T1549"/>
    </row>
    <row r="1550" spans="13:20" x14ac:dyDescent="0.25">
      <c r="M1550" s="2"/>
      <c r="T1550"/>
    </row>
    <row r="1551" spans="13:20" x14ac:dyDescent="0.25">
      <c r="M1551" s="2"/>
      <c r="T1551"/>
    </row>
    <row r="1552" spans="13:20" x14ac:dyDescent="0.25">
      <c r="M1552" s="2"/>
      <c r="T1552"/>
    </row>
    <row r="1553" spans="13:20" x14ac:dyDescent="0.25">
      <c r="M1553" s="2"/>
      <c r="T1553"/>
    </row>
    <row r="1554" spans="13:20" x14ac:dyDescent="0.25">
      <c r="M1554" s="2"/>
      <c r="T1554"/>
    </row>
    <row r="1555" spans="13:20" x14ac:dyDescent="0.25">
      <c r="M1555" s="2"/>
      <c r="T1555"/>
    </row>
    <row r="1556" spans="13:20" x14ac:dyDescent="0.25">
      <c r="M1556" s="2"/>
      <c r="T1556"/>
    </row>
    <row r="1557" spans="13:20" x14ac:dyDescent="0.25">
      <c r="M1557" s="2"/>
      <c r="T1557"/>
    </row>
    <row r="1558" spans="13:20" x14ac:dyDescent="0.25">
      <c r="M1558" s="2"/>
      <c r="T1558"/>
    </row>
    <row r="1559" spans="13:20" x14ac:dyDescent="0.25">
      <c r="M1559" s="2"/>
      <c r="T1559"/>
    </row>
    <row r="1560" spans="13:20" x14ac:dyDescent="0.25">
      <c r="M1560" s="2"/>
      <c r="T1560"/>
    </row>
    <row r="1561" spans="13:20" x14ac:dyDescent="0.25">
      <c r="M1561" s="2"/>
      <c r="T1561"/>
    </row>
    <row r="1562" spans="13:20" x14ac:dyDescent="0.25">
      <c r="M1562" s="2"/>
      <c r="T1562"/>
    </row>
    <row r="1563" spans="13:20" x14ac:dyDescent="0.25">
      <c r="M1563" s="2"/>
      <c r="T1563"/>
    </row>
    <row r="1564" spans="13:20" x14ac:dyDescent="0.25">
      <c r="M1564" s="2"/>
      <c r="T1564"/>
    </row>
    <row r="1565" spans="13:20" x14ac:dyDescent="0.25">
      <c r="M1565" s="2"/>
      <c r="T1565"/>
    </row>
    <row r="1566" spans="13:20" x14ac:dyDescent="0.25">
      <c r="M1566" s="2"/>
      <c r="T1566"/>
    </row>
    <row r="1567" spans="13:20" x14ac:dyDescent="0.25">
      <c r="M1567" s="2"/>
      <c r="T1567"/>
    </row>
    <row r="1568" spans="13:20" x14ac:dyDescent="0.25">
      <c r="M1568" s="2"/>
      <c r="T1568"/>
    </row>
    <row r="1569" spans="13:20" x14ac:dyDescent="0.25">
      <c r="M1569" s="2"/>
      <c r="T1569"/>
    </row>
    <row r="1570" spans="13:20" x14ac:dyDescent="0.25">
      <c r="M1570" s="2"/>
      <c r="T1570"/>
    </row>
    <row r="1571" spans="13:20" x14ac:dyDescent="0.25">
      <c r="M1571" s="2"/>
      <c r="T1571"/>
    </row>
    <row r="1572" spans="13:20" x14ac:dyDescent="0.25">
      <c r="M1572" s="2"/>
      <c r="T1572"/>
    </row>
    <row r="1573" spans="13:20" x14ac:dyDescent="0.25">
      <c r="M1573" s="2"/>
      <c r="T1573"/>
    </row>
    <row r="1574" spans="13:20" x14ac:dyDescent="0.25">
      <c r="M1574" s="2"/>
      <c r="T1574"/>
    </row>
    <row r="1575" spans="13:20" x14ac:dyDescent="0.25">
      <c r="M1575" s="2"/>
      <c r="T1575"/>
    </row>
    <row r="1576" spans="13:20" x14ac:dyDescent="0.25">
      <c r="M1576" s="2"/>
      <c r="T1576"/>
    </row>
    <row r="1577" spans="13:20" x14ac:dyDescent="0.25">
      <c r="M1577" s="2"/>
      <c r="T1577"/>
    </row>
    <row r="1578" spans="13:20" x14ac:dyDescent="0.25">
      <c r="M1578" s="2"/>
      <c r="T1578"/>
    </row>
    <row r="1579" spans="13:20" x14ac:dyDescent="0.25">
      <c r="M1579" s="2"/>
      <c r="T1579"/>
    </row>
    <row r="1580" spans="13:20" x14ac:dyDescent="0.25">
      <c r="M1580" s="2"/>
      <c r="T1580"/>
    </row>
    <row r="1581" spans="13:20" x14ac:dyDescent="0.25">
      <c r="M1581" s="2"/>
      <c r="T1581"/>
    </row>
    <row r="1582" spans="13:20" x14ac:dyDescent="0.25">
      <c r="M1582" s="2"/>
      <c r="T1582"/>
    </row>
    <row r="1583" spans="13:20" x14ac:dyDescent="0.25">
      <c r="M1583" s="2"/>
      <c r="T1583"/>
    </row>
    <row r="1584" spans="13:20" x14ac:dyDescent="0.25">
      <c r="M1584" s="2"/>
      <c r="T1584"/>
    </row>
    <row r="1585" spans="13:20" x14ac:dyDescent="0.25">
      <c r="M1585" s="2"/>
      <c r="T1585"/>
    </row>
    <row r="1586" spans="13:20" x14ac:dyDescent="0.25">
      <c r="M1586" s="2"/>
      <c r="T1586"/>
    </row>
    <row r="1587" spans="13:20" x14ac:dyDescent="0.25">
      <c r="M1587" s="2"/>
      <c r="T1587"/>
    </row>
    <row r="1588" spans="13:20" x14ac:dyDescent="0.25">
      <c r="M1588" s="2"/>
      <c r="T1588"/>
    </row>
    <row r="1589" spans="13:20" x14ac:dyDescent="0.25">
      <c r="M1589" s="2"/>
      <c r="T1589"/>
    </row>
    <row r="1590" spans="13:20" x14ac:dyDescent="0.25">
      <c r="M1590" s="2"/>
      <c r="T1590"/>
    </row>
    <row r="1591" spans="13:20" x14ac:dyDescent="0.25">
      <c r="M1591" s="2"/>
      <c r="T1591"/>
    </row>
    <row r="1592" spans="13:20" x14ac:dyDescent="0.25">
      <c r="M1592" s="2"/>
      <c r="T1592"/>
    </row>
    <row r="1593" spans="13:20" x14ac:dyDescent="0.25">
      <c r="M1593" s="2"/>
      <c r="T1593"/>
    </row>
    <row r="1594" spans="13:20" x14ac:dyDescent="0.25">
      <c r="M1594" s="2"/>
      <c r="T1594"/>
    </row>
    <row r="1595" spans="13:20" x14ac:dyDescent="0.25">
      <c r="M1595" s="2"/>
      <c r="T1595"/>
    </row>
    <row r="1596" spans="13:20" x14ac:dyDescent="0.25">
      <c r="M1596" s="2"/>
      <c r="T1596"/>
    </row>
    <row r="1597" spans="13:20" x14ac:dyDescent="0.25">
      <c r="M1597" s="2"/>
      <c r="T1597"/>
    </row>
    <row r="1598" spans="13:20" x14ac:dyDescent="0.25">
      <c r="M1598" s="2"/>
      <c r="T1598"/>
    </row>
    <row r="1599" spans="13:20" x14ac:dyDescent="0.25">
      <c r="M1599" s="2"/>
      <c r="T1599"/>
    </row>
    <row r="1600" spans="13:20" x14ac:dyDescent="0.25">
      <c r="M1600" s="2"/>
      <c r="T1600"/>
    </row>
    <row r="1601" spans="13:20" x14ac:dyDescent="0.25">
      <c r="M1601" s="2"/>
      <c r="T1601"/>
    </row>
    <row r="1602" spans="13:20" x14ac:dyDescent="0.25">
      <c r="M1602" s="2"/>
      <c r="T1602"/>
    </row>
    <row r="1603" spans="13:20" x14ac:dyDescent="0.25">
      <c r="M1603" s="2"/>
      <c r="T1603"/>
    </row>
    <row r="1604" spans="13:20" x14ac:dyDescent="0.25">
      <c r="M1604" s="2"/>
      <c r="T1604"/>
    </row>
    <row r="1605" spans="13:20" x14ac:dyDescent="0.25">
      <c r="M1605" s="2"/>
      <c r="T1605"/>
    </row>
    <row r="1606" spans="13:20" x14ac:dyDescent="0.25">
      <c r="M1606" s="2"/>
      <c r="T1606"/>
    </row>
    <row r="1607" spans="13:20" x14ac:dyDescent="0.25">
      <c r="M1607" s="2"/>
      <c r="T1607"/>
    </row>
    <row r="1608" spans="13:20" x14ac:dyDescent="0.25">
      <c r="M1608" s="2"/>
      <c r="T1608"/>
    </row>
    <row r="1609" spans="13:20" x14ac:dyDescent="0.25">
      <c r="M1609" s="2"/>
      <c r="T1609"/>
    </row>
    <row r="1610" spans="13:20" x14ac:dyDescent="0.25">
      <c r="M1610" s="2"/>
      <c r="T1610"/>
    </row>
    <row r="1611" spans="13:20" x14ac:dyDescent="0.25">
      <c r="M1611" s="2"/>
      <c r="T1611"/>
    </row>
    <row r="1612" spans="13:20" x14ac:dyDescent="0.25">
      <c r="M1612" s="2"/>
      <c r="T1612"/>
    </row>
    <row r="1613" spans="13:20" x14ac:dyDescent="0.25">
      <c r="M1613" s="2"/>
      <c r="T1613"/>
    </row>
    <row r="1614" spans="13:20" x14ac:dyDescent="0.25">
      <c r="M1614" s="2"/>
      <c r="T1614"/>
    </row>
    <row r="1615" spans="13:20" x14ac:dyDescent="0.25">
      <c r="M1615" s="2"/>
      <c r="T1615"/>
    </row>
    <row r="1616" spans="13:20" x14ac:dyDescent="0.25">
      <c r="M1616" s="2"/>
      <c r="T1616"/>
    </row>
    <row r="1617" spans="13:20" x14ac:dyDescent="0.25">
      <c r="M1617" s="2"/>
      <c r="T1617"/>
    </row>
    <row r="1618" spans="13:20" x14ac:dyDescent="0.25">
      <c r="M1618" s="2"/>
      <c r="T1618"/>
    </row>
    <row r="1619" spans="13:20" x14ac:dyDescent="0.25">
      <c r="M1619" s="2"/>
      <c r="T1619"/>
    </row>
    <row r="1620" spans="13:20" x14ac:dyDescent="0.25">
      <c r="M1620" s="2"/>
      <c r="T1620"/>
    </row>
    <row r="1621" spans="13:20" x14ac:dyDescent="0.25">
      <c r="M1621" s="2"/>
      <c r="T1621"/>
    </row>
    <row r="1622" spans="13:20" x14ac:dyDescent="0.25">
      <c r="M1622" s="2"/>
      <c r="T1622"/>
    </row>
    <row r="1623" spans="13:20" x14ac:dyDescent="0.25">
      <c r="M1623" s="2"/>
      <c r="T1623"/>
    </row>
    <row r="1624" spans="13:20" x14ac:dyDescent="0.25">
      <c r="M1624" s="2"/>
      <c r="T1624"/>
    </row>
    <row r="1625" spans="13:20" x14ac:dyDescent="0.25">
      <c r="M1625" s="2"/>
      <c r="T1625"/>
    </row>
    <row r="1626" spans="13:20" x14ac:dyDescent="0.25">
      <c r="M1626" s="2"/>
      <c r="T1626"/>
    </row>
    <row r="1627" spans="13:20" x14ac:dyDescent="0.25">
      <c r="M1627" s="2"/>
      <c r="T1627"/>
    </row>
    <row r="1628" spans="13:20" x14ac:dyDescent="0.25">
      <c r="M1628" s="2"/>
      <c r="T1628"/>
    </row>
    <row r="1629" spans="13:20" x14ac:dyDescent="0.25">
      <c r="M1629" s="2"/>
      <c r="T1629"/>
    </row>
    <row r="1630" spans="13:20" x14ac:dyDescent="0.25">
      <c r="M1630" s="2"/>
      <c r="T1630"/>
    </row>
    <row r="1631" spans="13:20" x14ac:dyDescent="0.25">
      <c r="M1631" s="2"/>
      <c r="T1631"/>
    </row>
    <row r="1632" spans="13:20" x14ac:dyDescent="0.25">
      <c r="M1632" s="2"/>
      <c r="T1632"/>
    </row>
    <row r="1633" spans="13:20" x14ac:dyDescent="0.25">
      <c r="M1633" s="2"/>
      <c r="T1633"/>
    </row>
    <row r="1634" spans="13:20" x14ac:dyDescent="0.25">
      <c r="M1634" s="2"/>
      <c r="T1634"/>
    </row>
    <row r="1635" spans="13:20" x14ac:dyDescent="0.25">
      <c r="M1635" s="2"/>
      <c r="T1635"/>
    </row>
    <row r="1636" spans="13:20" x14ac:dyDescent="0.25">
      <c r="M1636" s="2"/>
      <c r="T1636"/>
    </row>
    <row r="1637" spans="13:20" x14ac:dyDescent="0.25">
      <c r="M1637" s="2"/>
      <c r="T1637"/>
    </row>
    <row r="1638" spans="13:20" x14ac:dyDescent="0.25">
      <c r="M1638" s="2"/>
      <c r="T1638"/>
    </row>
    <row r="1639" spans="13:20" x14ac:dyDescent="0.25">
      <c r="M1639" s="2"/>
      <c r="T1639"/>
    </row>
    <row r="1640" spans="13:20" x14ac:dyDescent="0.25">
      <c r="M1640" s="2"/>
      <c r="T1640"/>
    </row>
    <row r="1641" spans="13:20" x14ac:dyDescent="0.25">
      <c r="M1641" s="2"/>
      <c r="T1641"/>
    </row>
    <row r="1642" spans="13:20" x14ac:dyDescent="0.25">
      <c r="M1642" s="2"/>
      <c r="T1642"/>
    </row>
    <row r="1643" spans="13:20" x14ac:dyDescent="0.25">
      <c r="M1643" s="2"/>
      <c r="T1643"/>
    </row>
    <row r="1644" spans="13:20" x14ac:dyDescent="0.25">
      <c r="M1644" s="2"/>
      <c r="T1644"/>
    </row>
    <row r="1645" spans="13:20" x14ac:dyDescent="0.25">
      <c r="M1645" s="2"/>
      <c r="T1645"/>
    </row>
    <row r="1646" spans="13:20" x14ac:dyDescent="0.25">
      <c r="M1646" s="2"/>
      <c r="T1646"/>
    </row>
    <row r="1647" spans="13:20" x14ac:dyDescent="0.25">
      <c r="M1647" s="2"/>
      <c r="T1647"/>
    </row>
    <row r="1648" spans="13:20" x14ac:dyDescent="0.25">
      <c r="M1648" s="2"/>
      <c r="T1648"/>
    </row>
    <row r="1649" spans="13:20" x14ac:dyDescent="0.25">
      <c r="M1649" s="2"/>
      <c r="T1649"/>
    </row>
    <row r="1650" spans="13:20" x14ac:dyDescent="0.25">
      <c r="M1650" s="2"/>
      <c r="T1650"/>
    </row>
    <row r="1651" spans="13:20" x14ac:dyDescent="0.25">
      <c r="M1651" s="2"/>
      <c r="T1651"/>
    </row>
    <row r="1652" spans="13:20" x14ac:dyDescent="0.25">
      <c r="M1652" s="2"/>
      <c r="T1652"/>
    </row>
    <row r="1653" spans="13:20" x14ac:dyDescent="0.25">
      <c r="M1653" s="2"/>
      <c r="T1653"/>
    </row>
    <row r="1654" spans="13:20" x14ac:dyDescent="0.25">
      <c r="M1654" s="2"/>
      <c r="T1654"/>
    </row>
    <row r="1655" spans="13:20" x14ac:dyDescent="0.25">
      <c r="M1655" s="2"/>
      <c r="T1655"/>
    </row>
    <row r="1656" spans="13:20" x14ac:dyDescent="0.25">
      <c r="M1656" s="2"/>
      <c r="T1656"/>
    </row>
    <row r="1657" spans="13:20" x14ac:dyDescent="0.25">
      <c r="M1657" s="2"/>
      <c r="T1657"/>
    </row>
    <row r="1658" spans="13:20" x14ac:dyDescent="0.25">
      <c r="M1658" s="2"/>
      <c r="T1658"/>
    </row>
    <row r="1659" spans="13:20" x14ac:dyDescent="0.25">
      <c r="M1659" s="2"/>
      <c r="T1659"/>
    </row>
    <row r="1660" spans="13:20" x14ac:dyDescent="0.25">
      <c r="M1660" s="2"/>
      <c r="T1660"/>
    </row>
    <row r="1661" spans="13:20" x14ac:dyDescent="0.25">
      <c r="M1661" s="2"/>
      <c r="T1661"/>
    </row>
    <row r="1662" spans="13:20" x14ac:dyDescent="0.25">
      <c r="M1662" s="2"/>
      <c r="T1662"/>
    </row>
    <row r="1663" spans="13:20" x14ac:dyDescent="0.25">
      <c r="M1663" s="2"/>
      <c r="T1663"/>
    </row>
    <row r="1664" spans="13:20" x14ac:dyDescent="0.25">
      <c r="M1664" s="2"/>
      <c r="T1664"/>
    </row>
    <row r="1665" spans="13:20" x14ac:dyDescent="0.25">
      <c r="M1665" s="2"/>
      <c r="T1665"/>
    </row>
    <row r="1666" spans="13:20" x14ac:dyDescent="0.25">
      <c r="M1666" s="2"/>
      <c r="T1666"/>
    </row>
    <row r="1667" spans="13:20" x14ac:dyDescent="0.25">
      <c r="M1667" s="2"/>
      <c r="T1667"/>
    </row>
    <row r="1668" spans="13:20" x14ac:dyDescent="0.25">
      <c r="M1668" s="2"/>
      <c r="T1668"/>
    </row>
    <row r="1669" spans="13:20" x14ac:dyDescent="0.25">
      <c r="M1669" s="2"/>
      <c r="T1669"/>
    </row>
    <row r="1670" spans="13:20" x14ac:dyDescent="0.25">
      <c r="M1670" s="2"/>
      <c r="T1670"/>
    </row>
    <row r="1671" spans="13:20" x14ac:dyDescent="0.25">
      <c r="M1671" s="2"/>
      <c r="T1671"/>
    </row>
    <row r="1672" spans="13:20" x14ac:dyDescent="0.25">
      <c r="M1672" s="2"/>
      <c r="T1672"/>
    </row>
    <row r="1673" spans="13:20" x14ac:dyDescent="0.25">
      <c r="M1673" s="2"/>
      <c r="T1673"/>
    </row>
    <row r="1674" spans="13:20" x14ac:dyDescent="0.25">
      <c r="M1674" s="2"/>
      <c r="T1674"/>
    </row>
    <row r="1675" spans="13:20" x14ac:dyDescent="0.25">
      <c r="M1675" s="2"/>
      <c r="T1675"/>
    </row>
    <row r="1676" spans="13:20" x14ac:dyDescent="0.25">
      <c r="M1676" s="2"/>
      <c r="T1676"/>
    </row>
    <row r="1677" spans="13:20" x14ac:dyDescent="0.25">
      <c r="M1677" s="2"/>
      <c r="T1677"/>
    </row>
    <row r="1678" spans="13:20" x14ac:dyDescent="0.25">
      <c r="M1678" s="2"/>
      <c r="T1678"/>
    </row>
    <row r="1679" spans="13:20" x14ac:dyDescent="0.25">
      <c r="M1679" s="2"/>
      <c r="T1679"/>
    </row>
    <row r="1680" spans="13:20" x14ac:dyDescent="0.25">
      <c r="M1680" s="2"/>
      <c r="T1680"/>
    </row>
    <row r="1681" spans="13:20" x14ac:dyDescent="0.25">
      <c r="M1681" s="2"/>
      <c r="T1681"/>
    </row>
    <row r="1682" spans="13:20" x14ac:dyDescent="0.25">
      <c r="M1682" s="2"/>
      <c r="T1682"/>
    </row>
    <row r="1683" spans="13:20" x14ac:dyDescent="0.25">
      <c r="M1683" s="2"/>
      <c r="T1683"/>
    </row>
    <row r="1684" spans="13:20" x14ac:dyDescent="0.25">
      <c r="M1684" s="2"/>
      <c r="T1684"/>
    </row>
    <row r="1685" spans="13:20" x14ac:dyDescent="0.25">
      <c r="M1685" s="2"/>
      <c r="T1685"/>
    </row>
    <row r="1686" spans="13:20" x14ac:dyDescent="0.25">
      <c r="M1686" s="2"/>
      <c r="T1686"/>
    </row>
    <row r="1687" spans="13:20" x14ac:dyDescent="0.25">
      <c r="M1687" s="2"/>
      <c r="T1687"/>
    </row>
    <row r="1688" spans="13:20" x14ac:dyDescent="0.25">
      <c r="M1688" s="2"/>
      <c r="T1688"/>
    </row>
    <row r="1689" spans="13:20" x14ac:dyDescent="0.25">
      <c r="M1689" s="2"/>
      <c r="T1689"/>
    </row>
    <row r="1690" spans="13:20" x14ac:dyDescent="0.25">
      <c r="M1690" s="2"/>
      <c r="T1690"/>
    </row>
    <row r="1691" spans="13:20" x14ac:dyDescent="0.25">
      <c r="M1691" s="2"/>
      <c r="T1691"/>
    </row>
    <row r="1692" spans="13:20" x14ac:dyDescent="0.25">
      <c r="M1692" s="2"/>
      <c r="T1692"/>
    </row>
    <row r="1693" spans="13:20" x14ac:dyDescent="0.25">
      <c r="M1693" s="2"/>
      <c r="T1693"/>
    </row>
    <row r="1694" spans="13:20" x14ac:dyDescent="0.25">
      <c r="M1694" s="2"/>
      <c r="T1694"/>
    </row>
    <row r="1695" spans="13:20" x14ac:dyDescent="0.25">
      <c r="M1695" s="2"/>
      <c r="T1695"/>
    </row>
    <row r="1696" spans="13:20" x14ac:dyDescent="0.25">
      <c r="M1696" s="2"/>
      <c r="T1696"/>
    </row>
    <row r="1697" spans="13:20" x14ac:dyDescent="0.25">
      <c r="M1697" s="2"/>
      <c r="T1697"/>
    </row>
    <row r="1698" spans="13:20" x14ac:dyDescent="0.25">
      <c r="M1698" s="2"/>
      <c r="T1698"/>
    </row>
    <row r="1699" spans="13:20" x14ac:dyDescent="0.25">
      <c r="M1699" s="2"/>
      <c r="T1699"/>
    </row>
    <row r="1700" spans="13:20" x14ac:dyDescent="0.25">
      <c r="M1700" s="2"/>
      <c r="T1700"/>
    </row>
    <row r="1701" spans="13:20" x14ac:dyDescent="0.25">
      <c r="M1701" s="2"/>
      <c r="T1701"/>
    </row>
    <row r="1702" spans="13:20" x14ac:dyDescent="0.25">
      <c r="M1702" s="2"/>
      <c r="T1702"/>
    </row>
    <row r="1703" spans="13:20" x14ac:dyDescent="0.25">
      <c r="M1703" s="2"/>
      <c r="T1703"/>
    </row>
    <row r="1704" spans="13:20" x14ac:dyDescent="0.25">
      <c r="M1704" s="2"/>
      <c r="T1704"/>
    </row>
    <row r="1705" spans="13:20" x14ac:dyDescent="0.25">
      <c r="M1705" s="2"/>
      <c r="T1705"/>
    </row>
    <row r="1706" spans="13:20" x14ac:dyDescent="0.25">
      <c r="M1706" s="2"/>
      <c r="T1706"/>
    </row>
    <row r="1707" spans="13:20" x14ac:dyDescent="0.25">
      <c r="M1707" s="2"/>
      <c r="T1707"/>
    </row>
    <row r="1708" spans="13:20" x14ac:dyDescent="0.25">
      <c r="M1708" s="2"/>
      <c r="T1708"/>
    </row>
    <row r="1709" spans="13:20" x14ac:dyDescent="0.25">
      <c r="M1709" s="2"/>
      <c r="T1709"/>
    </row>
    <row r="1710" spans="13:20" x14ac:dyDescent="0.25">
      <c r="M1710" s="2"/>
      <c r="T1710"/>
    </row>
    <row r="1711" spans="13:20" x14ac:dyDescent="0.25">
      <c r="M1711" s="2"/>
      <c r="T1711"/>
    </row>
    <row r="1712" spans="13:20" x14ac:dyDescent="0.25">
      <c r="M1712" s="2"/>
      <c r="T1712"/>
    </row>
    <row r="1713" spans="13:20" x14ac:dyDescent="0.25">
      <c r="M1713" s="2"/>
      <c r="T1713"/>
    </row>
    <row r="1714" spans="13:20" x14ac:dyDescent="0.25">
      <c r="M1714" s="2"/>
      <c r="T1714"/>
    </row>
    <row r="1715" spans="13:20" x14ac:dyDescent="0.25">
      <c r="M1715" s="2"/>
      <c r="T1715"/>
    </row>
    <row r="1716" spans="13:20" x14ac:dyDescent="0.25">
      <c r="M1716" s="2"/>
      <c r="T1716"/>
    </row>
    <row r="1717" spans="13:20" x14ac:dyDescent="0.25">
      <c r="M1717" s="2"/>
      <c r="T1717"/>
    </row>
    <row r="1718" spans="13:20" x14ac:dyDescent="0.25">
      <c r="M1718" s="2"/>
      <c r="T1718"/>
    </row>
    <row r="1719" spans="13:20" x14ac:dyDescent="0.25">
      <c r="M1719" s="2"/>
      <c r="T1719"/>
    </row>
    <row r="1720" spans="13:20" x14ac:dyDescent="0.25">
      <c r="M1720" s="2"/>
      <c r="T1720"/>
    </row>
    <row r="1721" spans="13:20" x14ac:dyDescent="0.25">
      <c r="M1721" s="2"/>
      <c r="T1721"/>
    </row>
    <row r="1722" spans="13:20" x14ac:dyDescent="0.25">
      <c r="M1722" s="2"/>
      <c r="T1722"/>
    </row>
    <row r="1723" spans="13:20" x14ac:dyDescent="0.25">
      <c r="M1723" s="2"/>
      <c r="T1723"/>
    </row>
    <row r="1724" spans="13:20" x14ac:dyDescent="0.25">
      <c r="M1724" s="2"/>
      <c r="T1724"/>
    </row>
    <row r="1725" spans="13:20" x14ac:dyDescent="0.25">
      <c r="M1725" s="2"/>
      <c r="T1725"/>
    </row>
    <row r="1726" spans="13:20" x14ac:dyDescent="0.25">
      <c r="M1726" s="2"/>
      <c r="T1726"/>
    </row>
    <row r="1727" spans="13:20" x14ac:dyDescent="0.25">
      <c r="M1727" s="2"/>
      <c r="T1727"/>
    </row>
    <row r="1728" spans="13:20" x14ac:dyDescent="0.25">
      <c r="M1728" s="2"/>
      <c r="T1728"/>
    </row>
    <row r="1729" spans="13:20" x14ac:dyDescent="0.25">
      <c r="M1729" s="2"/>
      <c r="T1729"/>
    </row>
    <row r="1730" spans="13:20" x14ac:dyDescent="0.25">
      <c r="M1730" s="2"/>
      <c r="T1730"/>
    </row>
    <row r="1731" spans="13:20" x14ac:dyDescent="0.25">
      <c r="M1731" s="2"/>
      <c r="T1731"/>
    </row>
    <row r="1732" spans="13:20" x14ac:dyDescent="0.25">
      <c r="M1732" s="2"/>
      <c r="T1732"/>
    </row>
    <row r="1733" spans="13:20" x14ac:dyDescent="0.25">
      <c r="M1733" s="2"/>
      <c r="T1733"/>
    </row>
    <row r="1734" spans="13:20" x14ac:dyDescent="0.25">
      <c r="M1734" s="2"/>
      <c r="T1734"/>
    </row>
    <row r="1735" spans="13:20" x14ac:dyDescent="0.25">
      <c r="M1735" s="2"/>
      <c r="T1735"/>
    </row>
    <row r="1736" spans="13:20" x14ac:dyDescent="0.25">
      <c r="M1736" s="2"/>
      <c r="T1736"/>
    </row>
    <row r="1737" spans="13:20" x14ac:dyDescent="0.25">
      <c r="M1737" s="2"/>
      <c r="T1737"/>
    </row>
    <row r="1738" spans="13:20" x14ac:dyDescent="0.25">
      <c r="M1738" s="2"/>
      <c r="T1738"/>
    </row>
    <row r="1739" spans="13:20" x14ac:dyDescent="0.25">
      <c r="M1739" s="2"/>
      <c r="T1739"/>
    </row>
    <row r="1740" spans="13:20" x14ac:dyDescent="0.25">
      <c r="M1740" s="2"/>
      <c r="T1740"/>
    </row>
    <row r="1741" spans="13:20" x14ac:dyDescent="0.25">
      <c r="M1741" s="2"/>
      <c r="T1741"/>
    </row>
    <row r="1742" spans="13:20" x14ac:dyDescent="0.25">
      <c r="M1742" s="2"/>
      <c r="T1742"/>
    </row>
    <row r="1743" spans="13:20" x14ac:dyDescent="0.25">
      <c r="M1743" s="2"/>
      <c r="T1743"/>
    </row>
    <row r="1744" spans="13:20" x14ac:dyDescent="0.25">
      <c r="M1744" s="2"/>
      <c r="T1744"/>
    </row>
    <row r="1745" spans="13:20" x14ac:dyDescent="0.25">
      <c r="M1745" s="2"/>
      <c r="T1745"/>
    </row>
    <row r="1746" spans="13:20" x14ac:dyDescent="0.25">
      <c r="M1746" s="2"/>
      <c r="T1746"/>
    </row>
    <row r="1747" spans="13:20" x14ac:dyDescent="0.25">
      <c r="M1747" s="2"/>
      <c r="T1747"/>
    </row>
    <row r="1748" spans="13:20" x14ac:dyDescent="0.25">
      <c r="M1748" s="2"/>
      <c r="T1748"/>
    </row>
    <row r="1749" spans="13:20" x14ac:dyDescent="0.25">
      <c r="M1749" s="2"/>
      <c r="T1749"/>
    </row>
    <row r="1750" spans="13:20" x14ac:dyDescent="0.25">
      <c r="M1750" s="2"/>
      <c r="T1750"/>
    </row>
    <row r="1751" spans="13:20" x14ac:dyDescent="0.25">
      <c r="M1751" s="2"/>
      <c r="T1751"/>
    </row>
    <row r="1752" spans="13:20" x14ac:dyDescent="0.25">
      <c r="M1752" s="2"/>
      <c r="T1752"/>
    </row>
    <row r="1753" spans="13:20" x14ac:dyDescent="0.25">
      <c r="T1753"/>
    </row>
    <row r="1754" spans="13:20" x14ac:dyDescent="0.25">
      <c r="T1754"/>
    </row>
    <row r="1755" spans="13:20" x14ac:dyDescent="0.25">
      <c r="T1755"/>
    </row>
    <row r="1756" spans="13:20" x14ac:dyDescent="0.25">
      <c r="T1756"/>
    </row>
    <row r="1757" spans="13:20" x14ac:dyDescent="0.25">
      <c r="T1757"/>
    </row>
    <row r="1758" spans="13:20" x14ac:dyDescent="0.25">
      <c r="T1758"/>
    </row>
    <row r="1759" spans="13:20" x14ac:dyDescent="0.25">
      <c r="T1759"/>
    </row>
    <row r="1760" spans="13:20" x14ac:dyDescent="0.25">
      <c r="T1760"/>
    </row>
    <row r="1761" spans="20:20" x14ac:dyDescent="0.25">
      <c r="T1761"/>
    </row>
    <row r="1762" spans="20:20" x14ac:dyDescent="0.25">
      <c r="T1762"/>
    </row>
    <row r="1763" spans="20:20" x14ac:dyDescent="0.25">
      <c r="T1763"/>
    </row>
    <row r="1764" spans="20:20" x14ac:dyDescent="0.25">
      <c r="T1764"/>
    </row>
    <row r="1765" spans="20:20" x14ac:dyDescent="0.25">
      <c r="T1765"/>
    </row>
    <row r="1766" spans="20:20" x14ac:dyDescent="0.25">
      <c r="T1766"/>
    </row>
    <row r="1767" spans="20:20" x14ac:dyDescent="0.25">
      <c r="T1767"/>
    </row>
    <row r="1768" spans="20:20" x14ac:dyDescent="0.25">
      <c r="T1768"/>
    </row>
    <row r="1769" spans="20:20" x14ac:dyDescent="0.25">
      <c r="T1769"/>
    </row>
    <row r="1770" spans="20:20" x14ac:dyDescent="0.25">
      <c r="T1770"/>
    </row>
    <row r="1771" spans="20:20" x14ac:dyDescent="0.25">
      <c r="T1771"/>
    </row>
    <row r="1772" spans="20:20" x14ac:dyDescent="0.25">
      <c r="T1772"/>
    </row>
    <row r="1773" spans="20:20" x14ac:dyDescent="0.25">
      <c r="T1773"/>
    </row>
    <row r="1774" spans="20:20" x14ac:dyDescent="0.25">
      <c r="T1774"/>
    </row>
    <row r="1775" spans="20:20" x14ac:dyDescent="0.25">
      <c r="T1775"/>
    </row>
    <row r="1776" spans="20:20" x14ac:dyDescent="0.25">
      <c r="T1776"/>
    </row>
    <row r="1777" spans="20:20" x14ac:dyDescent="0.25">
      <c r="T1777"/>
    </row>
    <row r="1778" spans="20:20" x14ac:dyDescent="0.25">
      <c r="T1778"/>
    </row>
    <row r="1779" spans="20:20" x14ac:dyDescent="0.25">
      <c r="T1779"/>
    </row>
    <row r="1780" spans="20:20" x14ac:dyDescent="0.25">
      <c r="T1780"/>
    </row>
    <row r="1781" spans="20:20" x14ac:dyDescent="0.25">
      <c r="T1781"/>
    </row>
    <row r="1782" spans="20:20" x14ac:dyDescent="0.25">
      <c r="T1782"/>
    </row>
    <row r="1783" spans="20:20" x14ac:dyDescent="0.25">
      <c r="T1783"/>
    </row>
    <row r="1784" spans="20:20" x14ac:dyDescent="0.25">
      <c r="T1784"/>
    </row>
    <row r="1785" spans="20:20" x14ac:dyDescent="0.25">
      <c r="T1785"/>
    </row>
    <row r="1786" spans="20:20" x14ac:dyDescent="0.25">
      <c r="T1786"/>
    </row>
    <row r="1787" spans="20:20" x14ac:dyDescent="0.25">
      <c r="T1787"/>
    </row>
    <row r="1788" spans="20:20" x14ac:dyDescent="0.25">
      <c r="T1788"/>
    </row>
    <row r="1789" spans="20:20" x14ac:dyDescent="0.25">
      <c r="T1789"/>
    </row>
    <row r="1790" spans="20:20" x14ac:dyDescent="0.25">
      <c r="T1790"/>
    </row>
    <row r="1791" spans="20:20" x14ac:dyDescent="0.25">
      <c r="T1791"/>
    </row>
    <row r="1792" spans="20:20" x14ac:dyDescent="0.25">
      <c r="T1792"/>
    </row>
    <row r="1793" spans="20:20" x14ac:dyDescent="0.25">
      <c r="T1793"/>
    </row>
    <row r="1794" spans="20:20" x14ac:dyDescent="0.25">
      <c r="T1794"/>
    </row>
    <row r="1795" spans="20:20" x14ac:dyDescent="0.25">
      <c r="T1795"/>
    </row>
    <row r="1796" spans="20:20" x14ac:dyDescent="0.25">
      <c r="T1796"/>
    </row>
    <row r="1797" spans="20:20" x14ac:dyDescent="0.25">
      <c r="T1797"/>
    </row>
    <row r="1798" spans="20:20" x14ac:dyDescent="0.25">
      <c r="T1798"/>
    </row>
    <row r="1799" spans="20:20" x14ac:dyDescent="0.25">
      <c r="T1799"/>
    </row>
    <row r="1800" spans="20:20" x14ac:dyDescent="0.25">
      <c r="T1800"/>
    </row>
    <row r="1801" spans="20:20" x14ac:dyDescent="0.25">
      <c r="T1801"/>
    </row>
    <row r="1802" spans="20:20" x14ac:dyDescent="0.25">
      <c r="T1802"/>
    </row>
    <row r="1803" spans="20:20" x14ac:dyDescent="0.25">
      <c r="T1803"/>
    </row>
    <row r="1804" spans="20:20" x14ac:dyDescent="0.25">
      <c r="T1804"/>
    </row>
    <row r="1805" spans="20:20" x14ac:dyDescent="0.25">
      <c r="T1805"/>
    </row>
    <row r="1806" spans="20:20" x14ac:dyDescent="0.25">
      <c r="T1806"/>
    </row>
    <row r="1807" spans="20:20" x14ac:dyDescent="0.25">
      <c r="T1807"/>
    </row>
    <row r="1808" spans="20:20" x14ac:dyDescent="0.25">
      <c r="T1808"/>
    </row>
    <row r="1809" spans="20:20" x14ac:dyDescent="0.25">
      <c r="T1809"/>
    </row>
    <row r="1810" spans="20:20" x14ac:dyDescent="0.25">
      <c r="T1810"/>
    </row>
    <row r="1811" spans="20:20" x14ac:dyDescent="0.25">
      <c r="T1811"/>
    </row>
    <row r="1812" spans="20:20" x14ac:dyDescent="0.25">
      <c r="T1812"/>
    </row>
    <row r="1813" spans="20:20" x14ac:dyDescent="0.25">
      <c r="T1813"/>
    </row>
    <row r="1814" spans="20:20" x14ac:dyDescent="0.25">
      <c r="T1814"/>
    </row>
    <row r="1815" spans="20:20" x14ac:dyDescent="0.25">
      <c r="T1815"/>
    </row>
    <row r="1816" spans="20:20" x14ac:dyDescent="0.25">
      <c r="T1816"/>
    </row>
    <row r="1817" spans="20:20" x14ac:dyDescent="0.25">
      <c r="T1817"/>
    </row>
    <row r="1818" spans="20:20" x14ac:dyDescent="0.25">
      <c r="T1818"/>
    </row>
    <row r="1819" spans="20:20" x14ac:dyDescent="0.25">
      <c r="T1819"/>
    </row>
    <row r="1820" spans="20:20" x14ac:dyDescent="0.25">
      <c r="T1820"/>
    </row>
    <row r="1821" spans="20:20" x14ac:dyDescent="0.25">
      <c r="T1821"/>
    </row>
    <row r="1822" spans="20:20" x14ac:dyDescent="0.25">
      <c r="T1822"/>
    </row>
    <row r="1823" spans="20:20" x14ac:dyDescent="0.25">
      <c r="T1823"/>
    </row>
    <row r="1824" spans="20:20" x14ac:dyDescent="0.25">
      <c r="T1824"/>
    </row>
    <row r="1825" spans="20:20" x14ac:dyDescent="0.25">
      <c r="T1825"/>
    </row>
    <row r="1826" spans="20:20" x14ac:dyDescent="0.25">
      <c r="T1826"/>
    </row>
    <row r="1827" spans="20:20" x14ac:dyDescent="0.25">
      <c r="T1827"/>
    </row>
    <row r="1828" spans="20:20" x14ac:dyDescent="0.25">
      <c r="T1828"/>
    </row>
    <row r="1829" spans="20:20" x14ac:dyDescent="0.25">
      <c r="T1829"/>
    </row>
    <row r="1830" spans="20:20" x14ac:dyDescent="0.25">
      <c r="T1830"/>
    </row>
    <row r="1831" spans="20:20" x14ac:dyDescent="0.25">
      <c r="T1831"/>
    </row>
    <row r="1832" spans="20:20" x14ac:dyDescent="0.25">
      <c r="T1832"/>
    </row>
    <row r="1833" spans="20:20" x14ac:dyDescent="0.25">
      <c r="T1833"/>
    </row>
    <row r="1834" spans="20:20" x14ac:dyDescent="0.25">
      <c r="T1834"/>
    </row>
    <row r="1835" spans="20:20" x14ac:dyDescent="0.25">
      <c r="T1835"/>
    </row>
    <row r="1836" spans="20:20" x14ac:dyDescent="0.25">
      <c r="T1836"/>
    </row>
    <row r="1837" spans="20:20" x14ac:dyDescent="0.25">
      <c r="T1837"/>
    </row>
    <row r="1838" spans="20:20" x14ac:dyDescent="0.25">
      <c r="T1838"/>
    </row>
    <row r="1839" spans="20:20" x14ac:dyDescent="0.25">
      <c r="T1839"/>
    </row>
    <row r="1840" spans="20:20" x14ac:dyDescent="0.25">
      <c r="T1840"/>
    </row>
    <row r="1841" spans="20:20" x14ac:dyDescent="0.25">
      <c r="T1841"/>
    </row>
    <row r="1842" spans="20:20" x14ac:dyDescent="0.25">
      <c r="T1842"/>
    </row>
    <row r="1843" spans="20:20" x14ac:dyDescent="0.25">
      <c r="T1843"/>
    </row>
    <row r="1844" spans="20:20" x14ac:dyDescent="0.25">
      <c r="T1844"/>
    </row>
    <row r="1845" spans="20:20" x14ac:dyDescent="0.25">
      <c r="T1845"/>
    </row>
    <row r="1846" spans="20:20" x14ac:dyDescent="0.25">
      <c r="T1846"/>
    </row>
    <row r="1847" spans="20:20" x14ac:dyDescent="0.25">
      <c r="T1847"/>
    </row>
    <row r="1848" spans="20:20" x14ac:dyDescent="0.25">
      <c r="T1848"/>
    </row>
    <row r="1849" spans="20:20" x14ac:dyDescent="0.25">
      <c r="T1849"/>
    </row>
    <row r="1850" spans="20:20" x14ac:dyDescent="0.25">
      <c r="T1850"/>
    </row>
    <row r="1851" spans="20:20" x14ac:dyDescent="0.25">
      <c r="T1851"/>
    </row>
    <row r="1852" spans="20:20" x14ac:dyDescent="0.25">
      <c r="T1852"/>
    </row>
    <row r="1853" spans="20:20" x14ac:dyDescent="0.25">
      <c r="T1853"/>
    </row>
    <row r="1854" spans="20:20" x14ac:dyDescent="0.25">
      <c r="T1854"/>
    </row>
    <row r="1855" spans="20:20" x14ac:dyDescent="0.25">
      <c r="T1855"/>
    </row>
    <row r="1856" spans="20:20" x14ac:dyDescent="0.25">
      <c r="T1856"/>
    </row>
    <row r="1857" spans="20:20" x14ac:dyDescent="0.25">
      <c r="T1857"/>
    </row>
    <row r="1858" spans="20:20" x14ac:dyDescent="0.25">
      <c r="T1858"/>
    </row>
    <row r="1859" spans="20:20" x14ac:dyDescent="0.25">
      <c r="T1859"/>
    </row>
    <row r="1860" spans="20:20" x14ac:dyDescent="0.25">
      <c r="T1860"/>
    </row>
    <row r="1861" spans="20:20" x14ac:dyDescent="0.25">
      <c r="T1861"/>
    </row>
    <row r="1862" spans="20:20" x14ac:dyDescent="0.25">
      <c r="T1862"/>
    </row>
    <row r="1863" spans="20:20" x14ac:dyDescent="0.25">
      <c r="T1863"/>
    </row>
    <row r="1864" spans="20:20" x14ac:dyDescent="0.25">
      <c r="T1864"/>
    </row>
    <row r="1865" spans="20:20" x14ac:dyDescent="0.25">
      <c r="T1865"/>
    </row>
    <row r="1866" spans="20:20" x14ac:dyDescent="0.25">
      <c r="T1866"/>
    </row>
    <row r="1867" spans="20:20" x14ac:dyDescent="0.25">
      <c r="T1867"/>
    </row>
    <row r="1868" spans="20:20" x14ac:dyDescent="0.25">
      <c r="T1868"/>
    </row>
    <row r="1869" spans="20:20" x14ac:dyDescent="0.25">
      <c r="T1869"/>
    </row>
    <row r="1870" spans="20:20" x14ac:dyDescent="0.25">
      <c r="T1870"/>
    </row>
    <row r="1871" spans="20:20" x14ac:dyDescent="0.25">
      <c r="T1871"/>
    </row>
    <row r="1872" spans="20:20" x14ac:dyDescent="0.25">
      <c r="T1872"/>
    </row>
    <row r="1873" spans="20:20" x14ac:dyDescent="0.25">
      <c r="T1873"/>
    </row>
    <row r="1874" spans="20:20" x14ac:dyDescent="0.25">
      <c r="T1874"/>
    </row>
    <row r="1875" spans="20:20" x14ac:dyDescent="0.25">
      <c r="T1875"/>
    </row>
    <row r="1876" spans="20:20" x14ac:dyDescent="0.25">
      <c r="T1876"/>
    </row>
    <row r="1877" spans="20:20" x14ac:dyDescent="0.25">
      <c r="T1877"/>
    </row>
    <row r="1878" spans="20:20" x14ac:dyDescent="0.25">
      <c r="T1878"/>
    </row>
    <row r="1879" spans="20:20" x14ac:dyDescent="0.25">
      <c r="T1879"/>
    </row>
    <row r="1880" spans="20:20" x14ac:dyDescent="0.25">
      <c r="T1880"/>
    </row>
    <row r="1881" spans="20:20" x14ac:dyDescent="0.25">
      <c r="T1881"/>
    </row>
    <row r="1882" spans="20:20" x14ac:dyDescent="0.25">
      <c r="T1882"/>
    </row>
    <row r="1883" spans="20:20" x14ac:dyDescent="0.25">
      <c r="T1883"/>
    </row>
    <row r="1884" spans="20:20" x14ac:dyDescent="0.25">
      <c r="T1884"/>
    </row>
    <row r="1885" spans="20:20" x14ac:dyDescent="0.25">
      <c r="T1885"/>
    </row>
    <row r="1886" spans="20:20" x14ac:dyDescent="0.25">
      <c r="T1886"/>
    </row>
    <row r="1887" spans="20:20" x14ac:dyDescent="0.25">
      <c r="T1887"/>
    </row>
    <row r="1888" spans="20:20" x14ac:dyDescent="0.25">
      <c r="T1888"/>
    </row>
    <row r="1889" spans="20:20" x14ac:dyDescent="0.25">
      <c r="T1889"/>
    </row>
    <row r="1890" spans="20:20" x14ac:dyDescent="0.25">
      <c r="T1890"/>
    </row>
    <row r="1891" spans="20:20" x14ac:dyDescent="0.25">
      <c r="T1891"/>
    </row>
    <row r="1892" spans="20:20" x14ac:dyDescent="0.25">
      <c r="T1892"/>
    </row>
    <row r="1893" spans="20:20" x14ac:dyDescent="0.25">
      <c r="T1893"/>
    </row>
    <row r="1894" spans="20:20" x14ac:dyDescent="0.25">
      <c r="T1894"/>
    </row>
    <row r="1895" spans="20:20" x14ac:dyDescent="0.25">
      <c r="T1895"/>
    </row>
    <row r="1896" spans="20:20" x14ac:dyDescent="0.25">
      <c r="T1896"/>
    </row>
    <row r="1897" spans="20:20" x14ac:dyDescent="0.25">
      <c r="T1897"/>
    </row>
    <row r="1898" spans="20:20" x14ac:dyDescent="0.25">
      <c r="T1898"/>
    </row>
    <row r="1899" spans="20:20" x14ac:dyDescent="0.25">
      <c r="T1899"/>
    </row>
    <row r="1900" spans="20:20" x14ac:dyDescent="0.25">
      <c r="T1900"/>
    </row>
    <row r="1901" spans="20:20" x14ac:dyDescent="0.25">
      <c r="T1901"/>
    </row>
    <row r="1902" spans="20:20" x14ac:dyDescent="0.25">
      <c r="T1902"/>
    </row>
    <row r="1903" spans="20:20" x14ac:dyDescent="0.25">
      <c r="T1903"/>
    </row>
    <row r="1904" spans="20:20" x14ac:dyDescent="0.25">
      <c r="T1904"/>
    </row>
    <row r="1905" spans="20:20" x14ac:dyDescent="0.25">
      <c r="T1905"/>
    </row>
    <row r="1906" spans="20:20" x14ac:dyDescent="0.25">
      <c r="T1906"/>
    </row>
    <row r="1907" spans="20:20" x14ac:dyDescent="0.25">
      <c r="T1907"/>
    </row>
    <row r="1908" spans="20:20" x14ac:dyDescent="0.25">
      <c r="T1908"/>
    </row>
    <row r="1909" spans="20:20" x14ac:dyDescent="0.25">
      <c r="T1909"/>
    </row>
    <row r="1910" spans="20:20" x14ac:dyDescent="0.25">
      <c r="T1910"/>
    </row>
    <row r="1911" spans="20:20" x14ac:dyDescent="0.25">
      <c r="T1911"/>
    </row>
    <row r="1912" spans="20:20" x14ac:dyDescent="0.25">
      <c r="T1912"/>
    </row>
    <row r="1913" spans="20:20" x14ac:dyDescent="0.25">
      <c r="T1913"/>
    </row>
    <row r="1914" spans="20:20" x14ac:dyDescent="0.25">
      <c r="T1914"/>
    </row>
    <row r="1915" spans="20:20" x14ac:dyDescent="0.25">
      <c r="T1915"/>
    </row>
    <row r="1916" spans="20:20" x14ac:dyDescent="0.25">
      <c r="T1916"/>
    </row>
    <row r="1917" spans="20:20" x14ac:dyDescent="0.25">
      <c r="T1917"/>
    </row>
    <row r="1918" spans="20:20" x14ac:dyDescent="0.25">
      <c r="T1918"/>
    </row>
    <row r="1919" spans="20:20" x14ac:dyDescent="0.25">
      <c r="T1919"/>
    </row>
    <row r="1920" spans="20:20" x14ac:dyDescent="0.25">
      <c r="T1920"/>
    </row>
    <row r="1921" spans="20:20" x14ac:dyDescent="0.25">
      <c r="T1921"/>
    </row>
    <row r="1922" spans="20:20" x14ac:dyDescent="0.25">
      <c r="T1922"/>
    </row>
    <row r="1923" spans="20:20" x14ac:dyDescent="0.25">
      <c r="T1923"/>
    </row>
    <row r="1924" spans="20:20" x14ac:dyDescent="0.25">
      <c r="T1924"/>
    </row>
    <row r="1925" spans="20:20" x14ac:dyDescent="0.25">
      <c r="T1925"/>
    </row>
    <row r="1926" spans="20:20" x14ac:dyDescent="0.25">
      <c r="T1926"/>
    </row>
    <row r="1927" spans="20:20" x14ac:dyDescent="0.25">
      <c r="T1927"/>
    </row>
    <row r="1928" spans="20:20" x14ac:dyDescent="0.25">
      <c r="T1928"/>
    </row>
    <row r="1929" spans="20:20" x14ac:dyDescent="0.25">
      <c r="T1929"/>
    </row>
    <row r="1930" spans="20:20" x14ac:dyDescent="0.25">
      <c r="T1930"/>
    </row>
    <row r="1931" spans="20:20" x14ac:dyDescent="0.25">
      <c r="T1931"/>
    </row>
    <row r="1932" spans="20:20" x14ac:dyDescent="0.25">
      <c r="T1932"/>
    </row>
    <row r="1933" spans="20:20" x14ac:dyDescent="0.25">
      <c r="T1933"/>
    </row>
    <row r="1934" spans="20:20" x14ac:dyDescent="0.25">
      <c r="T1934"/>
    </row>
    <row r="1935" spans="20:20" x14ac:dyDescent="0.25">
      <c r="T1935"/>
    </row>
    <row r="1936" spans="20:20" x14ac:dyDescent="0.25">
      <c r="T1936"/>
    </row>
    <row r="1937" spans="20:20" x14ac:dyDescent="0.25">
      <c r="T1937"/>
    </row>
    <row r="1938" spans="20:20" x14ac:dyDescent="0.25">
      <c r="T1938"/>
    </row>
    <row r="1939" spans="20:20" x14ac:dyDescent="0.25">
      <c r="T1939"/>
    </row>
    <row r="1940" spans="20:20" x14ac:dyDescent="0.25">
      <c r="T1940"/>
    </row>
    <row r="1941" spans="20:20" x14ac:dyDescent="0.25">
      <c r="T1941"/>
    </row>
    <row r="1942" spans="20:20" x14ac:dyDescent="0.25">
      <c r="T1942"/>
    </row>
    <row r="1943" spans="20:20" x14ac:dyDescent="0.25">
      <c r="T1943"/>
    </row>
    <row r="1944" spans="20:20" x14ac:dyDescent="0.25">
      <c r="T1944"/>
    </row>
    <row r="1945" spans="20:20" x14ac:dyDescent="0.25">
      <c r="T1945"/>
    </row>
    <row r="1946" spans="20:20" x14ac:dyDescent="0.25">
      <c r="T1946"/>
    </row>
    <row r="1947" spans="20:20" x14ac:dyDescent="0.25">
      <c r="T1947"/>
    </row>
    <row r="1948" spans="20:20" x14ac:dyDescent="0.25">
      <c r="T1948"/>
    </row>
    <row r="1949" spans="20:20" x14ac:dyDescent="0.25">
      <c r="T1949"/>
    </row>
    <row r="1950" spans="20:20" x14ac:dyDescent="0.25">
      <c r="T1950"/>
    </row>
    <row r="1951" spans="20:20" x14ac:dyDescent="0.25">
      <c r="T1951"/>
    </row>
    <row r="1952" spans="20:20" x14ac:dyDescent="0.25">
      <c r="T1952"/>
    </row>
    <row r="1953" spans="20:20" x14ac:dyDescent="0.25">
      <c r="T1953"/>
    </row>
    <row r="1954" spans="20:20" x14ac:dyDescent="0.25">
      <c r="T1954"/>
    </row>
    <row r="1955" spans="20:20" x14ac:dyDescent="0.25">
      <c r="T1955"/>
    </row>
    <row r="1956" spans="20:20" x14ac:dyDescent="0.25">
      <c r="T1956"/>
    </row>
    <row r="1957" spans="20:20" x14ac:dyDescent="0.25">
      <c r="T1957"/>
    </row>
    <row r="1958" spans="20:20" x14ac:dyDescent="0.25">
      <c r="T1958"/>
    </row>
    <row r="1959" spans="20:20" x14ac:dyDescent="0.25">
      <c r="T1959"/>
    </row>
    <row r="1960" spans="20:20" x14ac:dyDescent="0.25">
      <c r="T1960"/>
    </row>
    <row r="1961" spans="20:20" x14ac:dyDescent="0.25">
      <c r="T1961"/>
    </row>
    <row r="1962" spans="20:20" x14ac:dyDescent="0.25">
      <c r="T1962"/>
    </row>
    <row r="1963" spans="20:20" x14ac:dyDescent="0.25">
      <c r="T1963"/>
    </row>
    <row r="1964" spans="20:20" x14ac:dyDescent="0.25">
      <c r="T1964"/>
    </row>
    <row r="1965" spans="20:20" x14ac:dyDescent="0.25">
      <c r="T1965"/>
    </row>
    <row r="1966" spans="20:20" x14ac:dyDescent="0.25">
      <c r="T1966"/>
    </row>
    <row r="1967" spans="20:20" x14ac:dyDescent="0.25">
      <c r="T1967"/>
    </row>
    <row r="1968" spans="20:20" x14ac:dyDescent="0.25">
      <c r="T1968"/>
    </row>
    <row r="1969" spans="20:20" x14ac:dyDescent="0.25">
      <c r="T1969"/>
    </row>
    <row r="1970" spans="20:20" x14ac:dyDescent="0.25">
      <c r="T1970"/>
    </row>
    <row r="1971" spans="20:20" x14ac:dyDescent="0.25">
      <c r="T1971"/>
    </row>
    <row r="1972" spans="20:20" x14ac:dyDescent="0.25">
      <c r="T1972"/>
    </row>
    <row r="1973" spans="20:20" x14ac:dyDescent="0.25">
      <c r="T1973"/>
    </row>
    <row r="1974" spans="20:20" x14ac:dyDescent="0.25">
      <c r="T1974"/>
    </row>
    <row r="1975" spans="20:20" x14ac:dyDescent="0.25">
      <c r="T1975"/>
    </row>
    <row r="1976" spans="20:20" x14ac:dyDescent="0.25">
      <c r="T1976"/>
    </row>
    <row r="1977" spans="20:20" x14ac:dyDescent="0.25">
      <c r="T1977"/>
    </row>
    <row r="1978" spans="20:20" x14ac:dyDescent="0.25">
      <c r="T1978"/>
    </row>
    <row r="1979" spans="20:20" x14ac:dyDescent="0.25">
      <c r="T1979"/>
    </row>
    <row r="1980" spans="20:20" x14ac:dyDescent="0.25">
      <c r="T1980"/>
    </row>
    <row r="1981" spans="20:20" x14ac:dyDescent="0.25">
      <c r="T1981"/>
    </row>
    <row r="1982" spans="20:20" x14ac:dyDescent="0.25">
      <c r="T1982"/>
    </row>
    <row r="1983" spans="20:20" x14ac:dyDescent="0.25">
      <c r="T1983"/>
    </row>
    <row r="1984" spans="20:20" x14ac:dyDescent="0.25">
      <c r="T1984"/>
    </row>
    <row r="1985" spans="14:20" x14ac:dyDescent="0.25">
      <c r="T1985"/>
    </row>
    <row r="1986" spans="14:20" x14ac:dyDescent="0.25">
      <c r="T1986"/>
    </row>
    <row r="1987" spans="14:20" x14ac:dyDescent="0.25">
      <c r="N1987" s="2" t="e">
        <f>N21/15000</f>
        <v>#REF!</v>
      </c>
      <c r="T1987"/>
    </row>
    <row r="1988" spans="14:20" x14ac:dyDescent="0.25">
      <c r="T1988"/>
    </row>
    <row r="1989" spans="14:20" x14ac:dyDescent="0.25">
      <c r="N1989" s="2" t="e">
        <f>#REF!-N1987</f>
        <v>#REF!</v>
      </c>
      <c r="T1989"/>
    </row>
    <row r="1990" spans="14:20" x14ac:dyDescent="0.25">
      <c r="T1990"/>
    </row>
    <row r="1991" spans="14:20" x14ac:dyDescent="0.25">
      <c r="T1991"/>
    </row>
    <row r="1992" spans="14:20" x14ac:dyDescent="0.25">
      <c r="T1992"/>
    </row>
    <row r="1993" spans="14:20" x14ac:dyDescent="0.25">
      <c r="T1993"/>
    </row>
    <row r="1994" spans="14:20" x14ac:dyDescent="0.25">
      <c r="T1994"/>
    </row>
    <row r="1995" spans="14:20" x14ac:dyDescent="0.25">
      <c r="T1995"/>
    </row>
    <row r="1996" spans="14:20" x14ac:dyDescent="0.25">
      <c r="T1996"/>
    </row>
    <row r="1997" spans="14:20" x14ac:dyDescent="0.25">
      <c r="T1997"/>
    </row>
    <row r="1998" spans="14:20" x14ac:dyDescent="0.25">
      <c r="T1998"/>
    </row>
    <row r="1999" spans="14:20" x14ac:dyDescent="0.25">
      <c r="T1999"/>
    </row>
    <row r="2000" spans="14:20" x14ac:dyDescent="0.25">
      <c r="T2000"/>
    </row>
    <row r="2001" spans="20:20" x14ac:dyDescent="0.25">
      <c r="T2001"/>
    </row>
    <row r="2002" spans="20:20" x14ac:dyDescent="0.25">
      <c r="T2002"/>
    </row>
    <row r="2003" spans="20:20" x14ac:dyDescent="0.25">
      <c r="T2003"/>
    </row>
    <row r="2004" spans="20:20" x14ac:dyDescent="0.25">
      <c r="T2004"/>
    </row>
    <row r="2005" spans="20:20" x14ac:dyDescent="0.25">
      <c r="T2005"/>
    </row>
    <row r="2006" spans="20:20" x14ac:dyDescent="0.25">
      <c r="T2006"/>
    </row>
    <row r="2007" spans="20:20" x14ac:dyDescent="0.25">
      <c r="T2007"/>
    </row>
    <row r="2008" spans="20:20" x14ac:dyDescent="0.25">
      <c r="T2008"/>
    </row>
    <row r="2009" spans="20:20" x14ac:dyDescent="0.25">
      <c r="T2009"/>
    </row>
    <row r="2010" spans="20:20" x14ac:dyDescent="0.25">
      <c r="T2010"/>
    </row>
    <row r="2011" spans="20:20" x14ac:dyDescent="0.25">
      <c r="T2011"/>
    </row>
    <row r="2012" spans="20:20" x14ac:dyDescent="0.25">
      <c r="T2012"/>
    </row>
    <row r="2013" spans="20:20" x14ac:dyDescent="0.25">
      <c r="T2013"/>
    </row>
    <row r="2014" spans="20:20" x14ac:dyDescent="0.25">
      <c r="T2014"/>
    </row>
    <row r="2015" spans="20:20" x14ac:dyDescent="0.25">
      <c r="T2015"/>
    </row>
    <row r="2016" spans="20:20" x14ac:dyDescent="0.25">
      <c r="T2016"/>
    </row>
    <row r="2017" spans="14:20" x14ac:dyDescent="0.25">
      <c r="T2017"/>
    </row>
    <row r="2018" spans="14:20" x14ac:dyDescent="0.25">
      <c r="T2018"/>
    </row>
    <row r="2019" spans="14:20" x14ac:dyDescent="0.25">
      <c r="T2019"/>
    </row>
    <row r="2020" spans="14:20" x14ac:dyDescent="0.25">
      <c r="T2020"/>
    </row>
    <row r="2021" spans="14:20" x14ac:dyDescent="0.25">
      <c r="T2021"/>
    </row>
    <row r="2022" spans="14:20" x14ac:dyDescent="0.25">
      <c r="T2022"/>
    </row>
    <row r="2023" spans="14:20" x14ac:dyDescent="0.25">
      <c r="N2023" s="2" t="e">
        <f>L1499+M1499</f>
        <v>#REF!</v>
      </c>
      <c r="T2023"/>
    </row>
    <row r="2024" spans="14:20" x14ac:dyDescent="0.25">
      <c r="N2024" s="2" t="e">
        <f>L1500+M1500</f>
        <v>#REF!</v>
      </c>
      <c r="T2024"/>
    </row>
    <row r="2025" spans="14:20" x14ac:dyDescent="0.25">
      <c r="T2025"/>
    </row>
    <row r="2026" spans="14:20" x14ac:dyDescent="0.25">
      <c r="T2026"/>
    </row>
    <row r="2027" spans="14:20" x14ac:dyDescent="0.25">
      <c r="T2027"/>
    </row>
    <row r="2028" spans="14:20" x14ac:dyDescent="0.25">
      <c r="T2028"/>
    </row>
    <row r="2029" spans="14:20" x14ac:dyDescent="0.25">
      <c r="T2029"/>
    </row>
    <row r="2030" spans="14:20" x14ac:dyDescent="0.25">
      <c r="T2030"/>
    </row>
    <row r="2031" spans="14:20" x14ac:dyDescent="0.25">
      <c r="T2031"/>
    </row>
    <row r="2032" spans="14:20" x14ac:dyDescent="0.25">
      <c r="T2032"/>
    </row>
    <row r="2033" spans="20:20" x14ac:dyDescent="0.25">
      <c r="T2033"/>
    </row>
    <row r="2034" spans="20:20" x14ac:dyDescent="0.25">
      <c r="T2034"/>
    </row>
    <row r="2035" spans="20:20" x14ac:dyDescent="0.25">
      <c r="T2035"/>
    </row>
    <row r="2036" spans="20:20" x14ac:dyDescent="0.25">
      <c r="T2036"/>
    </row>
    <row r="2037" spans="20:20" x14ac:dyDescent="0.25">
      <c r="T2037"/>
    </row>
    <row r="2038" spans="20:20" x14ac:dyDescent="0.25">
      <c r="T2038"/>
    </row>
    <row r="2039" spans="20:20" x14ac:dyDescent="0.25">
      <c r="T2039"/>
    </row>
    <row r="2040" spans="20:20" x14ac:dyDescent="0.25">
      <c r="T2040"/>
    </row>
    <row r="2041" spans="20:20" x14ac:dyDescent="0.25">
      <c r="T2041"/>
    </row>
    <row r="2042" spans="20:20" x14ac:dyDescent="0.25">
      <c r="T2042"/>
    </row>
    <row r="2043" spans="20:20" x14ac:dyDescent="0.25">
      <c r="T2043"/>
    </row>
    <row r="2044" spans="20:20" x14ac:dyDescent="0.25">
      <c r="T2044"/>
    </row>
    <row r="2045" spans="20:20" x14ac:dyDescent="0.25">
      <c r="T2045"/>
    </row>
    <row r="2046" spans="20:20" x14ac:dyDescent="0.25">
      <c r="T2046"/>
    </row>
    <row r="2047" spans="20:20" x14ac:dyDescent="0.25">
      <c r="T2047"/>
    </row>
    <row r="2048" spans="20:20" x14ac:dyDescent="0.25">
      <c r="T2048"/>
    </row>
    <row r="2049" spans="20:20" x14ac:dyDescent="0.25">
      <c r="T2049"/>
    </row>
    <row r="2050" spans="20:20" x14ac:dyDescent="0.25">
      <c r="T2050"/>
    </row>
    <row r="2051" spans="20:20" x14ac:dyDescent="0.25">
      <c r="T2051"/>
    </row>
    <row r="2052" spans="20:20" x14ac:dyDescent="0.25">
      <c r="T2052"/>
    </row>
    <row r="2053" spans="20:20" x14ac:dyDescent="0.25">
      <c r="T2053"/>
    </row>
    <row r="2054" spans="20:20" x14ac:dyDescent="0.25">
      <c r="T2054"/>
    </row>
    <row r="2055" spans="20:20" x14ac:dyDescent="0.25">
      <c r="T2055"/>
    </row>
    <row r="2056" spans="20:20" x14ac:dyDescent="0.25">
      <c r="T2056"/>
    </row>
    <row r="2057" spans="20:20" x14ac:dyDescent="0.25">
      <c r="T2057"/>
    </row>
    <row r="2058" spans="20:20" x14ac:dyDescent="0.25">
      <c r="T2058"/>
    </row>
    <row r="2059" spans="20:20" x14ac:dyDescent="0.25">
      <c r="T2059"/>
    </row>
    <row r="2060" spans="20:20" x14ac:dyDescent="0.25">
      <c r="T2060"/>
    </row>
    <row r="2061" spans="20:20" x14ac:dyDescent="0.25">
      <c r="T2061"/>
    </row>
    <row r="2062" spans="20:20" x14ac:dyDescent="0.25">
      <c r="T2062"/>
    </row>
    <row r="2063" spans="20:20" x14ac:dyDescent="0.25">
      <c r="T2063"/>
    </row>
    <row r="2064" spans="20:20" x14ac:dyDescent="0.25">
      <c r="T2064"/>
    </row>
    <row r="2065" spans="20:20" x14ac:dyDescent="0.25">
      <c r="T2065"/>
    </row>
    <row r="2066" spans="20:20" x14ac:dyDescent="0.25">
      <c r="T2066"/>
    </row>
    <row r="2067" spans="20:20" x14ac:dyDescent="0.25">
      <c r="T2067"/>
    </row>
    <row r="2068" spans="20:20" x14ac:dyDescent="0.25">
      <c r="T2068"/>
    </row>
    <row r="2069" spans="20:20" x14ac:dyDescent="0.25">
      <c r="T2069"/>
    </row>
    <row r="2070" spans="20:20" x14ac:dyDescent="0.25">
      <c r="T2070"/>
    </row>
    <row r="2071" spans="20:20" x14ac:dyDescent="0.25">
      <c r="T2071"/>
    </row>
    <row r="2072" spans="20:20" x14ac:dyDescent="0.25">
      <c r="T2072"/>
    </row>
    <row r="2073" spans="20:20" x14ac:dyDescent="0.25">
      <c r="T2073"/>
    </row>
    <row r="2074" spans="20:20" x14ac:dyDescent="0.25">
      <c r="T2074"/>
    </row>
    <row r="2075" spans="20:20" x14ac:dyDescent="0.25">
      <c r="T2075"/>
    </row>
    <row r="2076" spans="20:20" x14ac:dyDescent="0.25">
      <c r="T2076"/>
    </row>
    <row r="2077" spans="20:20" x14ac:dyDescent="0.25">
      <c r="T2077"/>
    </row>
    <row r="2078" spans="20:20" x14ac:dyDescent="0.25">
      <c r="T2078"/>
    </row>
    <row r="2079" spans="20:20" x14ac:dyDescent="0.25">
      <c r="T2079"/>
    </row>
    <row r="2080" spans="20:20" x14ac:dyDescent="0.25">
      <c r="T2080"/>
    </row>
    <row r="2081" spans="20:20" x14ac:dyDescent="0.25">
      <c r="T2081"/>
    </row>
    <row r="2082" spans="20:20" x14ac:dyDescent="0.25">
      <c r="T2082"/>
    </row>
    <row r="2083" spans="20:20" x14ac:dyDescent="0.25">
      <c r="T2083"/>
    </row>
    <row r="2084" spans="20:20" x14ac:dyDescent="0.25">
      <c r="T2084"/>
    </row>
    <row r="2085" spans="20:20" x14ac:dyDescent="0.25">
      <c r="T2085"/>
    </row>
    <row r="2086" spans="20:20" x14ac:dyDescent="0.25">
      <c r="T2086"/>
    </row>
    <row r="2087" spans="20:20" x14ac:dyDescent="0.25">
      <c r="T2087"/>
    </row>
    <row r="2088" spans="20:20" x14ac:dyDescent="0.25">
      <c r="T2088"/>
    </row>
    <row r="2089" spans="20:20" x14ac:dyDescent="0.25">
      <c r="T2089"/>
    </row>
    <row r="2090" spans="20:20" x14ac:dyDescent="0.25">
      <c r="T2090"/>
    </row>
    <row r="2091" spans="20:20" x14ac:dyDescent="0.25">
      <c r="T2091"/>
    </row>
    <row r="2092" spans="20:20" x14ac:dyDescent="0.25">
      <c r="T2092"/>
    </row>
    <row r="2093" spans="20:20" x14ac:dyDescent="0.25">
      <c r="T2093"/>
    </row>
    <row r="2094" spans="20:20" x14ac:dyDescent="0.25">
      <c r="T2094"/>
    </row>
    <row r="2095" spans="20:20" x14ac:dyDescent="0.25">
      <c r="T2095"/>
    </row>
    <row r="2096" spans="20:20" x14ac:dyDescent="0.25">
      <c r="T2096"/>
    </row>
    <row r="2097" spans="20:20" x14ac:dyDescent="0.25">
      <c r="T2097"/>
    </row>
    <row r="2098" spans="20:20" x14ac:dyDescent="0.25">
      <c r="T2098"/>
    </row>
    <row r="2099" spans="20:20" x14ac:dyDescent="0.25">
      <c r="T2099"/>
    </row>
    <row r="2100" spans="20:20" x14ac:dyDescent="0.25">
      <c r="T2100"/>
    </row>
    <row r="2101" spans="20:20" x14ac:dyDescent="0.25">
      <c r="T2101"/>
    </row>
    <row r="2102" spans="20:20" x14ac:dyDescent="0.25">
      <c r="T2102"/>
    </row>
    <row r="2103" spans="20:20" x14ac:dyDescent="0.25">
      <c r="T2103"/>
    </row>
    <row r="2104" spans="20:20" x14ac:dyDescent="0.25">
      <c r="T2104"/>
    </row>
    <row r="2105" spans="20:20" x14ac:dyDescent="0.25">
      <c r="T2105"/>
    </row>
    <row r="2106" spans="20:20" x14ac:dyDescent="0.25">
      <c r="T2106"/>
    </row>
    <row r="2107" spans="20:20" x14ac:dyDescent="0.25">
      <c r="T2107"/>
    </row>
    <row r="2108" spans="20:20" x14ac:dyDescent="0.25">
      <c r="T2108"/>
    </row>
    <row r="2109" spans="20:20" x14ac:dyDescent="0.25">
      <c r="T2109"/>
    </row>
    <row r="2110" spans="20:20" x14ac:dyDescent="0.25">
      <c r="T2110"/>
    </row>
    <row r="2111" spans="20:20" x14ac:dyDescent="0.25">
      <c r="T2111"/>
    </row>
    <row r="2112" spans="20:20" x14ac:dyDescent="0.25">
      <c r="T2112"/>
    </row>
    <row r="2113" spans="20:20" x14ac:dyDescent="0.25">
      <c r="T2113"/>
    </row>
    <row r="2114" spans="20:20" x14ac:dyDescent="0.25">
      <c r="T2114"/>
    </row>
    <row r="2115" spans="20:20" x14ac:dyDescent="0.25">
      <c r="T2115"/>
    </row>
    <row r="2116" spans="20:20" x14ac:dyDescent="0.25">
      <c r="T2116"/>
    </row>
    <row r="2117" spans="20:20" x14ac:dyDescent="0.25">
      <c r="T2117"/>
    </row>
    <row r="2118" spans="20:20" x14ac:dyDescent="0.25">
      <c r="T2118"/>
    </row>
    <row r="2119" spans="20:20" x14ac:dyDescent="0.25">
      <c r="T2119"/>
    </row>
    <row r="2120" spans="20:20" x14ac:dyDescent="0.25">
      <c r="T2120"/>
    </row>
    <row r="2121" spans="20:20" x14ac:dyDescent="0.25">
      <c r="T2121"/>
    </row>
    <row r="2122" spans="20:20" x14ac:dyDescent="0.25">
      <c r="T2122"/>
    </row>
    <row r="2123" spans="20:20" x14ac:dyDescent="0.25">
      <c r="T2123"/>
    </row>
    <row r="2124" spans="20:20" x14ac:dyDescent="0.25">
      <c r="T2124"/>
    </row>
    <row r="2125" spans="20:20" x14ac:dyDescent="0.25">
      <c r="T2125"/>
    </row>
    <row r="2126" spans="20:20" x14ac:dyDescent="0.25">
      <c r="T2126"/>
    </row>
    <row r="2127" spans="20:20" x14ac:dyDescent="0.25">
      <c r="T2127"/>
    </row>
    <row r="2128" spans="20:20" x14ac:dyDescent="0.25">
      <c r="T2128"/>
    </row>
    <row r="2129" spans="20:20" x14ac:dyDescent="0.25">
      <c r="T2129"/>
    </row>
    <row r="2130" spans="20:20" x14ac:dyDescent="0.25">
      <c r="T2130"/>
    </row>
    <row r="2131" spans="20:20" x14ac:dyDescent="0.25">
      <c r="T2131"/>
    </row>
    <row r="2132" spans="20:20" x14ac:dyDescent="0.25">
      <c r="T2132"/>
    </row>
    <row r="2133" spans="20:20" x14ac:dyDescent="0.25">
      <c r="T2133"/>
    </row>
    <row r="2134" spans="20:20" x14ac:dyDescent="0.25">
      <c r="T2134"/>
    </row>
    <row r="2135" spans="20:20" x14ac:dyDescent="0.25">
      <c r="T2135"/>
    </row>
    <row r="2136" spans="20:20" x14ac:dyDescent="0.25">
      <c r="T2136"/>
    </row>
    <row r="2137" spans="20:20" x14ac:dyDescent="0.25">
      <c r="T2137"/>
    </row>
    <row r="2138" spans="20:20" x14ac:dyDescent="0.25">
      <c r="T2138"/>
    </row>
    <row r="2139" spans="20:20" x14ac:dyDescent="0.25">
      <c r="T2139"/>
    </row>
    <row r="2140" spans="20:20" x14ac:dyDescent="0.25">
      <c r="T2140"/>
    </row>
    <row r="2141" spans="20:20" x14ac:dyDescent="0.25">
      <c r="T2141"/>
    </row>
    <row r="2142" spans="20:20" x14ac:dyDescent="0.25">
      <c r="T2142"/>
    </row>
    <row r="2143" spans="20:20" x14ac:dyDescent="0.25">
      <c r="T2143"/>
    </row>
    <row r="2144" spans="20:20" x14ac:dyDescent="0.25">
      <c r="T2144"/>
    </row>
    <row r="2145" spans="20:20" x14ac:dyDescent="0.25">
      <c r="T2145"/>
    </row>
    <row r="2146" spans="20:20" x14ac:dyDescent="0.25">
      <c r="T2146"/>
    </row>
    <row r="2147" spans="20:20" x14ac:dyDescent="0.25">
      <c r="T2147"/>
    </row>
    <row r="2148" spans="20:20" x14ac:dyDescent="0.25">
      <c r="T2148"/>
    </row>
    <row r="2149" spans="20:20" x14ac:dyDescent="0.25">
      <c r="T2149"/>
    </row>
    <row r="2150" spans="20:20" x14ac:dyDescent="0.25">
      <c r="T2150"/>
    </row>
    <row r="2151" spans="20:20" x14ac:dyDescent="0.25">
      <c r="T2151"/>
    </row>
    <row r="2152" spans="20:20" x14ac:dyDescent="0.25">
      <c r="T2152"/>
    </row>
    <row r="2153" spans="20:20" x14ac:dyDescent="0.25">
      <c r="T2153"/>
    </row>
    <row r="2154" spans="20:20" x14ac:dyDescent="0.25">
      <c r="T2154"/>
    </row>
    <row r="2155" spans="20:20" x14ac:dyDescent="0.25">
      <c r="T2155"/>
    </row>
    <row r="2156" spans="20:20" x14ac:dyDescent="0.25">
      <c r="T2156"/>
    </row>
    <row r="2157" spans="20:20" x14ac:dyDescent="0.25">
      <c r="T2157"/>
    </row>
    <row r="2158" spans="20:20" x14ac:dyDescent="0.25">
      <c r="T2158"/>
    </row>
    <row r="2159" spans="20:20" x14ac:dyDescent="0.25">
      <c r="T2159"/>
    </row>
    <row r="2160" spans="20:20" x14ac:dyDescent="0.25">
      <c r="T2160"/>
    </row>
    <row r="2161" spans="20:20" x14ac:dyDescent="0.25">
      <c r="T2161"/>
    </row>
    <row r="2162" spans="20:20" x14ac:dyDescent="0.25">
      <c r="T2162"/>
    </row>
    <row r="2163" spans="20:20" x14ac:dyDescent="0.25">
      <c r="T2163"/>
    </row>
    <row r="2164" spans="20:20" x14ac:dyDescent="0.25">
      <c r="T2164"/>
    </row>
    <row r="2165" spans="20:20" x14ac:dyDescent="0.25">
      <c r="T2165"/>
    </row>
    <row r="2166" spans="20:20" x14ac:dyDescent="0.25">
      <c r="T2166"/>
    </row>
    <row r="2167" spans="20:20" x14ac:dyDescent="0.25">
      <c r="T2167"/>
    </row>
    <row r="2168" spans="20:20" x14ac:dyDescent="0.25">
      <c r="T2168"/>
    </row>
    <row r="2169" spans="20:20" x14ac:dyDescent="0.25">
      <c r="T2169"/>
    </row>
    <row r="2170" spans="20:20" x14ac:dyDescent="0.25">
      <c r="T2170"/>
    </row>
    <row r="2171" spans="20:20" x14ac:dyDescent="0.25">
      <c r="T2171"/>
    </row>
    <row r="2172" spans="20:20" x14ac:dyDescent="0.25">
      <c r="T2172"/>
    </row>
    <row r="2173" spans="20:20" x14ac:dyDescent="0.25">
      <c r="T2173"/>
    </row>
    <row r="2174" spans="20:20" x14ac:dyDescent="0.25">
      <c r="T2174"/>
    </row>
    <row r="2175" spans="20:20" x14ac:dyDescent="0.25">
      <c r="T2175"/>
    </row>
    <row r="2176" spans="20:20" x14ac:dyDescent="0.25">
      <c r="T2176"/>
    </row>
    <row r="2177" spans="20:20" x14ac:dyDescent="0.25">
      <c r="T2177"/>
    </row>
    <row r="2178" spans="20:20" x14ac:dyDescent="0.25">
      <c r="T2178"/>
    </row>
    <row r="2179" spans="20:20" x14ac:dyDescent="0.25">
      <c r="T2179"/>
    </row>
    <row r="2180" spans="20:20" x14ac:dyDescent="0.25">
      <c r="T2180"/>
    </row>
    <row r="2181" spans="20:20" x14ac:dyDescent="0.25">
      <c r="T2181"/>
    </row>
    <row r="2182" spans="20:20" x14ac:dyDescent="0.25">
      <c r="T2182"/>
    </row>
    <row r="2183" spans="20:20" x14ac:dyDescent="0.25">
      <c r="T2183"/>
    </row>
    <row r="2184" spans="20:20" x14ac:dyDescent="0.25">
      <c r="T2184"/>
    </row>
    <row r="2185" spans="20:20" x14ac:dyDescent="0.25">
      <c r="T2185"/>
    </row>
    <row r="2186" spans="20:20" x14ac:dyDescent="0.25">
      <c r="T2186"/>
    </row>
    <row r="2187" spans="20:20" x14ac:dyDescent="0.25">
      <c r="T2187"/>
    </row>
    <row r="2188" spans="20:20" x14ac:dyDescent="0.25">
      <c r="T2188"/>
    </row>
    <row r="2189" spans="20:20" x14ac:dyDescent="0.25">
      <c r="T2189"/>
    </row>
    <row r="2190" spans="20:20" x14ac:dyDescent="0.25">
      <c r="T2190"/>
    </row>
    <row r="2191" spans="20:20" x14ac:dyDescent="0.25">
      <c r="T2191"/>
    </row>
    <row r="2192" spans="20:20" x14ac:dyDescent="0.25">
      <c r="T2192"/>
    </row>
    <row r="2193" spans="20:20" x14ac:dyDescent="0.25">
      <c r="T2193"/>
    </row>
    <row r="2194" spans="20:20" x14ac:dyDescent="0.25">
      <c r="T2194"/>
    </row>
    <row r="2195" spans="20:20" x14ac:dyDescent="0.25">
      <c r="T2195"/>
    </row>
    <row r="2196" spans="20:20" x14ac:dyDescent="0.25">
      <c r="T2196"/>
    </row>
    <row r="2197" spans="20:20" x14ac:dyDescent="0.25">
      <c r="T2197"/>
    </row>
    <row r="2198" spans="20:20" x14ac:dyDescent="0.25">
      <c r="T2198"/>
    </row>
    <row r="2199" spans="20:20" x14ac:dyDescent="0.25">
      <c r="T2199"/>
    </row>
    <row r="2200" spans="20:20" x14ac:dyDescent="0.25">
      <c r="T2200"/>
    </row>
    <row r="2201" spans="20:20" x14ac:dyDescent="0.25">
      <c r="T2201"/>
    </row>
    <row r="2202" spans="20:20" x14ac:dyDescent="0.25">
      <c r="T2202"/>
    </row>
    <row r="2203" spans="20:20" x14ac:dyDescent="0.25">
      <c r="T2203"/>
    </row>
    <row r="2204" spans="20:20" x14ac:dyDescent="0.25">
      <c r="T2204"/>
    </row>
    <row r="2205" spans="20:20" x14ac:dyDescent="0.25">
      <c r="T2205"/>
    </row>
    <row r="2206" spans="20:20" x14ac:dyDescent="0.25">
      <c r="T2206"/>
    </row>
    <row r="2207" spans="20:20" x14ac:dyDescent="0.25">
      <c r="T2207"/>
    </row>
    <row r="2208" spans="20:20" x14ac:dyDescent="0.25">
      <c r="T2208"/>
    </row>
    <row r="2209" spans="20:20" x14ac:dyDescent="0.25">
      <c r="T2209"/>
    </row>
    <row r="2210" spans="20:20" x14ac:dyDescent="0.25">
      <c r="T2210"/>
    </row>
    <row r="2211" spans="20:20" x14ac:dyDescent="0.25">
      <c r="T2211"/>
    </row>
    <row r="2212" spans="20:20" x14ac:dyDescent="0.25">
      <c r="T2212"/>
    </row>
    <row r="2213" spans="20:20" x14ac:dyDescent="0.25">
      <c r="T2213"/>
    </row>
    <row r="2214" spans="20:20" x14ac:dyDescent="0.25">
      <c r="T2214"/>
    </row>
    <row r="2215" spans="20:20" x14ac:dyDescent="0.25">
      <c r="T2215"/>
    </row>
    <row r="2216" spans="20:20" x14ac:dyDescent="0.25">
      <c r="T2216"/>
    </row>
    <row r="2217" spans="20:20" x14ac:dyDescent="0.25">
      <c r="T2217"/>
    </row>
    <row r="2218" spans="20:20" x14ac:dyDescent="0.25">
      <c r="T2218"/>
    </row>
    <row r="2219" spans="20:20" x14ac:dyDescent="0.25">
      <c r="T2219"/>
    </row>
    <row r="2220" spans="20:20" x14ac:dyDescent="0.25">
      <c r="T2220"/>
    </row>
    <row r="2221" spans="20:20" x14ac:dyDescent="0.25">
      <c r="T2221"/>
    </row>
    <row r="2222" spans="20:20" x14ac:dyDescent="0.25">
      <c r="T2222"/>
    </row>
    <row r="2223" spans="20:20" x14ac:dyDescent="0.25">
      <c r="T2223"/>
    </row>
    <row r="2224" spans="20:20" x14ac:dyDescent="0.25">
      <c r="T2224"/>
    </row>
    <row r="2225" spans="20:20" x14ac:dyDescent="0.25">
      <c r="T2225"/>
    </row>
    <row r="2226" spans="20:20" x14ac:dyDescent="0.25">
      <c r="T2226"/>
    </row>
    <row r="2227" spans="20:20" x14ac:dyDescent="0.25">
      <c r="T2227"/>
    </row>
    <row r="2228" spans="20:20" x14ac:dyDescent="0.25">
      <c r="T2228"/>
    </row>
    <row r="2229" spans="20:20" x14ac:dyDescent="0.25">
      <c r="T2229"/>
    </row>
    <row r="2230" spans="20:20" x14ac:dyDescent="0.25">
      <c r="T2230"/>
    </row>
    <row r="2231" spans="20:20" x14ac:dyDescent="0.25">
      <c r="T2231"/>
    </row>
    <row r="2232" spans="20:20" x14ac:dyDescent="0.25">
      <c r="T2232"/>
    </row>
    <row r="2233" spans="20:20" x14ac:dyDescent="0.25">
      <c r="T2233"/>
    </row>
    <row r="2234" spans="20:20" x14ac:dyDescent="0.25">
      <c r="T2234"/>
    </row>
    <row r="2235" spans="20:20" x14ac:dyDescent="0.25">
      <c r="T2235"/>
    </row>
    <row r="2236" spans="20:20" x14ac:dyDescent="0.25">
      <c r="T2236"/>
    </row>
    <row r="2237" spans="20:20" x14ac:dyDescent="0.25">
      <c r="T2237"/>
    </row>
    <row r="2238" spans="20:20" x14ac:dyDescent="0.25">
      <c r="T2238"/>
    </row>
    <row r="2239" spans="20:20" x14ac:dyDescent="0.25">
      <c r="T2239"/>
    </row>
    <row r="2240" spans="20:20" x14ac:dyDescent="0.25">
      <c r="T2240"/>
    </row>
    <row r="2241" spans="20:20" x14ac:dyDescent="0.25">
      <c r="T2241"/>
    </row>
    <row r="2242" spans="20:20" x14ac:dyDescent="0.25">
      <c r="T2242"/>
    </row>
    <row r="2243" spans="20:20" x14ac:dyDescent="0.25">
      <c r="T2243"/>
    </row>
    <row r="2244" spans="20:20" x14ac:dyDescent="0.25">
      <c r="T2244"/>
    </row>
    <row r="2245" spans="20:20" x14ac:dyDescent="0.25">
      <c r="T2245"/>
    </row>
    <row r="2246" spans="20:20" x14ac:dyDescent="0.25">
      <c r="T2246"/>
    </row>
    <row r="2247" spans="20:20" x14ac:dyDescent="0.25">
      <c r="T2247"/>
    </row>
    <row r="2248" spans="20:20" x14ac:dyDescent="0.25">
      <c r="T2248"/>
    </row>
    <row r="2249" spans="20:20" x14ac:dyDescent="0.25">
      <c r="T2249"/>
    </row>
    <row r="2250" spans="20:20" x14ac:dyDescent="0.25">
      <c r="T2250"/>
    </row>
    <row r="2251" spans="20:20" x14ac:dyDescent="0.25">
      <c r="T2251"/>
    </row>
    <row r="2252" spans="20:20" x14ac:dyDescent="0.25">
      <c r="T2252"/>
    </row>
    <row r="2253" spans="20:20" x14ac:dyDescent="0.25">
      <c r="T2253"/>
    </row>
    <row r="2254" spans="20:20" x14ac:dyDescent="0.25">
      <c r="T2254"/>
    </row>
    <row r="2255" spans="20:20" x14ac:dyDescent="0.25">
      <c r="T2255"/>
    </row>
    <row r="2256" spans="20:20" x14ac:dyDescent="0.25">
      <c r="T2256"/>
    </row>
    <row r="2257" spans="20:20" x14ac:dyDescent="0.25">
      <c r="T2257"/>
    </row>
    <row r="2258" spans="20:20" x14ac:dyDescent="0.25">
      <c r="T2258"/>
    </row>
    <row r="2259" spans="20:20" x14ac:dyDescent="0.25">
      <c r="T2259"/>
    </row>
    <row r="2260" spans="20:20" x14ac:dyDescent="0.25">
      <c r="T2260"/>
    </row>
    <row r="2261" spans="20:20" x14ac:dyDescent="0.25">
      <c r="T2261"/>
    </row>
    <row r="2262" spans="20:20" x14ac:dyDescent="0.25">
      <c r="T2262"/>
    </row>
    <row r="2263" spans="20:20" x14ac:dyDescent="0.25">
      <c r="T2263"/>
    </row>
    <row r="2264" spans="20:20" x14ac:dyDescent="0.25">
      <c r="T2264"/>
    </row>
    <row r="2265" spans="20:20" x14ac:dyDescent="0.25">
      <c r="T2265"/>
    </row>
    <row r="2266" spans="20:20" x14ac:dyDescent="0.25">
      <c r="T2266"/>
    </row>
    <row r="2267" spans="20:20" x14ac:dyDescent="0.25">
      <c r="T2267"/>
    </row>
    <row r="2268" spans="20:20" x14ac:dyDescent="0.25">
      <c r="T2268"/>
    </row>
    <row r="2269" spans="20:20" x14ac:dyDescent="0.25">
      <c r="T2269"/>
    </row>
    <row r="2270" spans="20:20" x14ac:dyDescent="0.25">
      <c r="T2270"/>
    </row>
    <row r="2271" spans="20:20" x14ac:dyDescent="0.25">
      <c r="T2271"/>
    </row>
    <row r="2272" spans="20:20" x14ac:dyDescent="0.25">
      <c r="T2272"/>
    </row>
    <row r="2273" spans="20:20" x14ac:dyDescent="0.25">
      <c r="T2273"/>
    </row>
    <row r="2274" spans="20:20" x14ac:dyDescent="0.25">
      <c r="T2274"/>
    </row>
    <row r="2275" spans="20:20" x14ac:dyDescent="0.25">
      <c r="T2275"/>
    </row>
    <row r="2276" spans="20:20" x14ac:dyDescent="0.25">
      <c r="T2276"/>
    </row>
    <row r="2277" spans="20:20" x14ac:dyDescent="0.25">
      <c r="T2277"/>
    </row>
    <row r="2278" spans="20:20" x14ac:dyDescent="0.25">
      <c r="T2278"/>
    </row>
    <row r="2279" spans="20:20" x14ac:dyDescent="0.25">
      <c r="T2279"/>
    </row>
    <row r="2280" spans="20:20" x14ac:dyDescent="0.25">
      <c r="T2280"/>
    </row>
    <row r="2281" spans="20:20" x14ac:dyDescent="0.25">
      <c r="T2281"/>
    </row>
    <row r="2282" spans="20:20" x14ac:dyDescent="0.25">
      <c r="T2282"/>
    </row>
    <row r="2283" spans="20:20" x14ac:dyDescent="0.25">
      <c r="T2283"/>
    </row>
    <row r="2284" spans="20:20" x14ac:dyDescent="0.25">
      <c r="T2284"/>
    </row>
    <row r="2285" spans="20:20" x14ac:dyDescent="0.25">
      <c r="T2285"/>
    </row>
    <row r="2286" spans="20:20" x14ac:dyDescent="0.25">
      <c r="T2286"/>
    </row>
    <row r="2287" spans="20:20" x14ac:dyDescent="0.25">
      <c r="T2287"/>
    </row>
    <row r="2288" spans="20:20" x14ac:dyDescent="0.25">
      <c r="T2288"/>
    </row>
    <row r="2289" spans="20:20" x14ac:dyDescent="0.25">
      <c r="T2289"/>
    </row>
    <row r="2290" spans="20:20" x14ac:dyDescent="0.25">
      <c r="T2290"/>
    </row>
    <row r="2291" spans="20:20" x14ac:dyDescent="0.25">
      <c r="T2291"/>
    </row>
    <row r="2292" spans="20:20" x14ac:dyDescent="0.25">
      <c r="T2292"/>
    </row>
    <row r="2293" spans="20:20" x14ac:dyDescent="0.25">
      <c r="T2293"/>
    </row>
    <row r="2294" spans="20:20" x14ac:dyDescent="0.25">
      <c r="T2294"/>
    </row>
    <row r="2295" spans="20:20" x14ac:dyDescent="0.25">
      <c r="T2295"/>
    </row>
    <row r="2296" spans="20:20" x14ac:dyDescent="0.25">
      <c r="T2296"/>
    </row>
    <row r="2297" spans="20:20" x14ac:dyDescent="0.25">
      <c r="T2297"/>
    </row>
    <row r="2298" spans="20:20" x14ac:dyDescent="0.25">
      <c r="T2298"/>
    </row>
    <row r="2299" spans="20:20" x14ac:dyDescent="0.25">
      <c r="T2299"/>
    </row>
    <row r="2300" spans="20:20" x14ac:dyDescent="0.25">
      <c r="T2300"/>
    </row>
    <row r="2301" spans="20:20" x14ac:dyDescent="0.25">
      <c r="T2301"/>
    </row>
    <row r="2302" spans="20:20" x14ac:dyDescent="0.25">
      <c r="T2302"/>
    </row>
    <row r="2303" spans="20:20" x14ac:dyDescent="0.25">
      <c r="T2303"/>
    </row>
    <row r="2304" spans="20:20" x14ac:dyDescent="0.25">
      <c r="T2304"/>
    </row>
    <row r="2305" spans="20:20" x14ac:dyDescent="0.25">
      <c r="T2305"/>
    </row>
    <row r="2306" spans="20:20" x14ac:dyDescent="0.25">
      <c r="T2306"/>
    </row>
    <row r="2307" spans="20:20" x14ac:dyDescent="0.25">
      <c r="T2307"/>
    </row>
    <row r="2308" spans="20:20" x14ac:dyDescent="0.25">
      <c r="T2308"/>
    </row>
    <row r="2309" spans="20:20" x14ac:dyDescent="0.25">
      <c r="T2309"/>
    </row>
    <row r="2310" spans="20:20" x14ac:dyDescent="0.25">
      <c r="T2310"/>
    </row>
    <row r="2311" spans="20:20" x14ac:dyDescent="0.25">
      <c r="T2311"/>
    </row>
    <row r="2312" spans="20:20" x14ac:dyDescent="0.25">
      <c r="T2312"/>
    </row>
    <row r="2313" spans="20:20" x14ac:dyDescent="0.25">
      <c r="T2313"/>
    </row>
    <row r="2314" spans="20:20" x14ac:dyDescent="0.25">
      <c r="T2314"/>
    </row>
    <row r="2315" spans="20:20" x14ac:dyDescent="0.25">
      <c r="T2315"/>
    </row>
    <row r="2316" spans="20:20" x14ac:dyDescent="0.25">
      <c r="T2316"/>
    </row>
    <row r="2317" spans="20:20" x14ac:dyDescent="0.25">
      <c r="T2317"/>
    </row>
    <row r="2318" spans="20:20" x14ac:dyDescent="0.25">
      <c r="T2318"/>
    </row>
    <row r="2319" spans="20:20" x14ac:dyDescent="0.25">
      <c r="T2319"/>
    </row>
    <row r="2320" spans="20:20" x14ac:dyDescent="0.25">
      <c r="T2320"/>
    </row>
    <row r="2321" spans="20:20" x14ac:dyDescent="0.25">
      <c r="T2321"/>
    </row>
    <row r="2322" spans="20:20" x14ac:dyDescent="0.25">
      <c r="T2322"/>
    </row>
    <row r="2323" spans="20:20" x14ac:dyDescent="0.25">
      <c r="T2323"/>
    </row>
    <row r="2324" spans="20:20" x14ac:dyDescent="0.25">
      <c r="T2324"/>
    </row>
    <row r="2325" spans="20:20" x14ac:dyDescent="0.25">
      <c r="T2325"/>
    </row>
    <row r="2326" spans="20:20" x14ac:dyDescent="0.25">
      <c r="T2326"/>
    </row>
    <row r="2327" spans="20:20" x14ac:dyDescent="0.25">
      <c r="T2327"/>
    </row>
    <row r="2328" spans="20:20" x14ac:dyDescent="0.25">
      <c r="T2328"/>
    </row>
    <row r="2329" spans="20:20" x14ac:dyDescent="0.25">
      <c r="T2329"/>
    </row>
    <row r="2330" spans="20:20" x14ac:dyDescent="0.25">
      <c r="T2330"/>
    </row>
    <row r="2331" spans="20:20" x14ac:dyDescent="0.25">
      <c r="T2331"/>
    </row>
    <row r="2332" spans="20:20" x14ac:dyDescent="0.25">
      <c r="T2332"/>
    </row>
    <row r="2333" spans="20:20" x14ac:dyDescent="0.25">
      <c r="T2333"/>
    </row>
    <row r="2334" spans="20:20" x14ac:dyDescent="0.25">
      <c r="T2334"/>
    </row>
    <row r="2335" spans="20:20" x14ac:dyDescent="0.25">
      <c r="T2335"/>
    </row>
    <row r="2336" spans="20:20" x14ac:dyDescent="0.25">
      <c r="T2336"/>
    </row>
    <row r="2337" spans="20:20" x14ac:dyDescent="0.25">
      <c r="T2337"/>
    </row>
    <row r="2338" spans="20:20" x14ac:dyDescent="0.25">
      <c r="T2338"/>
    </row>
    <row r="2339" spans="20:20" x14ac:dyDescent="0.25">
      <c r="T2339"/>
    </row>
    <row r="2340" spans="20:20" x14ac:dyDescent="0.25">
      <c r="T2340"/>
    </row>
    <row r="2341" spans="20:20" x14ac:dyDescent="0.25">
      <c r="T2341"/>
    </row>
    <row r="2342" spans="20:20" x14ac:dyDescent="0.25">
      <c r="T2342"/>
    </row>
    <row r="2343" spans="20:20" x14ac:dyDescent="0.25">
      <c r="T2343"/>
    </row>
    <row r="2344" spans="20:20" x14ac:dyDescent="0.25">
      <c r="T2344"/>
    </row>
    <row r="2345" spans="20:20" x14ac:dyDescent="0.25">
      <c r="T2345"/>
    </row>
    <row r="2346" spans="20:20" x14ac:dyDescent="0.25">
      <c r="T2346"/>
    </row>
    <row r="2347" spans="20:20" x14ac:dyDescent="0.25">
      <c r="T2347"/>
    </row>
    <row r="2348" spans="20:20" x14ac:dyDescent="0.25">
      <c r="T2348"/>
    </row>
    <row r="2349" spans="20:20" x14ac:dyDescent="0.25">
      <c r="T2349"/>
    </row>
    <row r="2350" spans="20:20" x14ac:dyDescent="0.25">
      <c r="T2350"/>
    </row>
    <row r="2351" spans="20:20" x14ac:dyDescent="0.25">
      <c r="T2351"/>
    </row>
    <row r="2352" spans="20:20" x14ac:dyDescent="0.25">
      <c r="T2352"/>
    </row>
    <row r="2353" spans="20:20" x14ac:dyDescent="0.25">
      <c r="T2353"/>
    </row>
    <row r="2354" spans="20:20" x14ac:dyDescent="0.25">
      <c r="T2354"/>
    </row>
    <row r="2355" spans="20:20" x14ac:dyDescent="0.25">
      <c r="T2355"/>
    </row>
    <row r="2356" spans="20:20" x14ac:dyDescent="0.25">
      <c r="T2356"/>
    </row>
    <row r="2357" spans="20:20" x14ac:dyDescent="0.25">
      <c r="T2357"/>
    </row>
    <row r="2358" spans="20:20" x14ac:dyDescent="0.25">
      <c r="T2358"/>
    </row>
    <row r="2359" spans="20:20" x14ac:dyDescent="0.25">
      <c r="T2359"/>
    </row>
    <row r="2360" spans="20:20" x14ac:dyDescent="0.25">
      <c r="T2360"/>
    </row>
    <row r="2361" spans="20:20" x14ac:dyDescent="0.25">
      <c r="T2361"/>
    </row>
    <row r="2362" spans="20:20" x14ac:dyDescent="0.25">
      <c r="T2362"/>
    </row>
    <row r="2363" spans="20:20" x14ac:dyDescent="0.25">
      <c r="T2363"/>
    </row>
    <row r="2364" spans="20:20" x14ac:dyDescent="0.25">
      <c r="T2364"/>
    </row>
    <row r="2365" spans="20:20" x14ac:dyDescent="0.25">
      <c r="T2365"/>
    </row>
    <row r="2366" spans="20:20" x14ac:dyDescent="0.25">
      <c r="T2366"/>
    </row>
    <row r="2367" spans="20:20" x14ac:dyDescent="0.25">
      <c r="T2367"/>
    </row>
    <row r="2368" spans="20:20" x14ac:dyDescent="0.25">
      <c r="T2368"/>
    </row>
    <row r="2369" spans="20:20" x14ac:dyDescent="0.25">
      <c r="T2369"/>
    </row>
    <row r="2370" spans="20:20" x14ac:dyDescent="0.25">
      <c r="T2370"/>
    </row>
    <row r="2371" spans="20:20" x14ac:dyDescent="0.25">
      <c r="T2371"/>
    </row>
    <row r="2372" spans="20:20" x14ac:dyDescent="0.25">
      <c r="T2372"/>
    </row>
    <row r="2373" spans="20:20" x14ac:dyDescent="0.25">
      <c r="T2373"/>
    </row>
    <row r="2374" spans="20:20" x14ac:dyDescent="0.25">
      <c r="T2374"/>
    </row>
    <row r="2375" spans="20:20" x14ac:dyDescent="0.25">
      <c r="T2375"/>
    </row>
    <row r="2376" spans="20:20" x14ac:dyDescent="0.25">
      <c r="T2376"/>
    </row>
    <row r="2377" spans="20:20" x14ac:dyDescent="0.25">
      <c r="T2377"/>
    </row>
    <row r="2378" spans="20:20" x14ac:dyDescent="0.25">
      <c r="T2378"/>
    </row>
    <row r="2379" spans="20:20" x14ac:dyDescent="0.25">
      <c r="T2379"/>
    </row>
    <row r="2380" spans="20:20" x14ac:dyDescent="0.25">
      <c r="T2380"/>
    </row>
    <row r="2381" spans="20:20" x14ac:dyDescent="0.25">
      <c r="T2381"/>
    </row>
    <row r="2382" spans="20:20" x14ac:dyDescent="0.25">
      <c r="T2382"/>
    </row>
    <row r="2383" spans="20:20" x14ac:dyDescent="0.25">
      <c r="T2383"/>
    </row>
    <row r="2384" spans="20:20" x14ac:dyDescent="0.25">
      <c r="T2384"/>
    </row>
    <row r="2385" spans="20:20" x14ac:dyDescent="0.25">
      <c r="T2385"/>
    </row>
    <row r="2386" spans="20:20" x14ac:dyDescent="0.25">
      <c r="T2386"/>
    </row>
    <row r="2387" spans="20:20" x14ac:dyDescent="0.25">
      <c r="T2387"/>
    </row>
    <row r="2388" spans="20:20" x14ac:dyDescent="0.25">
      <c r="T2388"/>
    </row>
    <row r="2389" spans="20:20" x14ac:dyDescent="0.25">
      <c r="T2389"/>
    </row>
    <row r="2390" spans="20:20" x14ac:dyDescent="0.25">
      <c r="T2390"/>
    </row>
    <row r="2391" spans="20:20" x14ac:dyDescent="0.25">
      <c r="T2391"/>
    </row>
    <row r="2392" spans="20:20" x14ac:dyDescent="0.25">
      <c r="T2392"/>
    </row>
    <row r="2393" spans="20:20" x14ac:dyDescent="0.25">
      <c r="T2393"/>
    </row>
    <row r="2394" spans="20:20" x14ac:dyDescent="0.25">
      <c r="T2394"/>
    </row>
    <row r="2395" spans="20:20" x14ac:dyDescent="0.25">
      <c r="T2395"/>
    </row>
    <row r="2396" spans="20:20" x14ac:dyDescent="0.25">
      <c r="T2396"/>
    </row>
    <row r="2397" spans="20:20" x14ac:dyDescent="0.25">
      <c r="T2397"/>
    </row>
    <row r="2398" spans="20:20" x14ac:dyDescent="0.25">
      <c r="T2398"/>
    </row>
    <row r="2399" spans="20:20" x14ac:dyDescent="0.25">
      <c r="T2399"/>
    </row>
    <row r="2400" spans="20:20" x14ac:dyDescent="0.25">
      <c r="T2400"/>
    </row>
    <row r="2401" spans="20:20" x14ac:dyDescent="0.25">
      <c r="T2401"/>
    </row>
    <row r="2402" spans="20:20" x14ac:dyDescent="0.25">
      <c r="T2402"/>
    </row>
    <row r="2403" spans="20:20" x14ac:dyDescent="0.25">
      <c r="T2403"/>
    </row>
    <row r="2404" spans="20:20" x14ac:dyDescent="0.25">
      <c r="T2404"/>
    </row>
    <row r="2405" spans="20:20" x14ac:dyDescent="0.25">
      <c r="T2405"/>
    </row>
    <row r="2406" spans="20:20" x14ac:dyDescent="0.25">
      <c r="T2406"/>
    </row>
    <row r="2407" spans="20:20" x14ac:dyDescent="0.25">
      <c r="T2407"/>
    </row>
    <row r="2408" spans="20:20" x14ac:dyDescent="0.25">
      <c r="T2408"/>
    </row>
    <row r="2409" spans="20:20" x14ac:dyDescent="0.25">
      <c r="T2409"/>
    </row>
    <row r="2410" spans="20:20" x14ac:dyDescent="0.25">
      <c r="T2410"/>
    </row>
    <row r="2411" spans="20:20" x14ac:dyDescent="0.25">
      <c r="T2411"/>
    </row>
    <row r="2412" spans="20:20" x14ac:dyDescent="0.25">
      <c r="T2412"/>
    </row>
    <row r="2413" spans="20:20" x14ac:dyDescent="0.25">
      <c r="T2413"/>
    </row>
    <row r="2414" spans="20:20" x14ac:dyDescent="0.25">
      <c r="T2414"/>
    </row>
    <row r="2415" spans="20:20" x14ac:dyDescent="0.25">
      <c r="T2415"/>
    </row>
    <row r="2416" spans="20:20" x14ac:dyDescent="0.25">
      <c r="T2416"/>
    </row>
    <row r="2417" spans="20:20" x14ac:dyDescent="0.25">
      <c r="T2417"/>
    </row>
    <row r="2418" spans="20:20" x14ac:dyDescent="0.25">
      <c r="T2418"/>
    </row>
    <row r="2419" spans="20:20" x14ac:dyDescent="0.25">
      <c r="T2419"/>
    </row>
    <row r="2420" spans="20:20" x14ac:dyDescent="0.25">
      <c r="T2420"/>
    </row>
    <row r="2421" spans="20:20" x14ac:dyDescent="0.25">
      <c r="T2421"/>
    </row>
    <row r="2422" spans="20:20" x14ac:dyDescent="0.25">
      <c r="T2422"/>
    </row>
    <row r="2423" spans="20:20" x14ac:dyDescent="0.25">
      <c r="T2423"/>
    </row>
    <row r="2424" spans="20:20" x14ac:dyDescent="0.25">
      <c r="T2424"/>
    </row>
    <row r="2425" spans="20:20" x14ac:dyDescent="0.25">
      <c r="T2425"/>
    </row>
    <row r="2426" spans="20:20" x14ac:dyDescent="0.25">
      <c r="T2426"/>
    </row>
    <row r="2427" spans="20:20" x14ac:dyDescent="0.25">
      <c r="T2427"/>
    </row>
    <row r="2428" spans="20:20" x14ac:dyDescent="0.25">
      <c r="T2428"/>
    </row>
    <row r="2429" spans="20:20" x14ac:dyDescent="0.25">
      <c r="T2429"/>
    </row>
    <row r="2430" spans="20:20" x14ac:dyDescent="0.25">
      <c r="T2430"/>
    </row>
    <row r="2431" spans="20:20" x14ac:dyDescent="0.25">
      <c r="T2431"/>
    </row>
    <row r="2432" spans="20:20" x14ac:dyDescent="0.25">
      <c r="T2432"/>
    </row>
    <row r="2433" spans="20:20" x14ac:dyDescent="0.25">
      <c r="T2433"/>
    </row>
    <row r="2434" spans="20:20" x14ac:dyDescent="0.25">
      <c r="T2434"/>
    </row>
    <row r="2435" spans="20:20" x14ac:dyDescent="0.25">
      <c r="T2435"/>
    </row>
    <row r="2436" spans="20:20" x14ac:dyDescent="0.25">
      <c r="T2436"/>
    </row>
    <row r="2437" spans="20:20" x14ac:dyDescent="0.25">
      <c r="T2437"/>
    </row>
    <row r="2438" spans="20:20" x14ac:dyDescent="0.25">
      <c r="T2438"/>
    </row>
    <row r="2439" spans="20:20" x14ac:dyDescent="0.25">
      <c r="T2439"/>
    </row>
    <row r="2440" spans="20:20" x14ac:dyDescent="0.25">
      <c r="T2440"/>
    </row>
    <row r="2441" spans="20:20" x14ac:dyDescent="0.25">
      <c r="T2441"/>
    </row>
    <row r="2442" spans="20:20" x14ac:dyDescent="0.25">
      <c r="T2442"/>
    </row>
    <row r="2443" spans="20:20" x14ac:dyDescent="0.25">
      <c r="T2443"/>
    </row>
    <row r="2444" spans="20:20" x14ac:dyDescent="0.25">
      <c r="T2444"/>
    </row>
    <row r="2445" spans="20:20" x14ac:dyDescent="0.25">
      <c r="T2445"/>
    </row>
    <row r="2446" spans="20:20" x14ac:dyDescent="0.25">
      <c r="T2446"/>
    </row>
    <row r="2447" spans="20:20" x14ac:dyDescent="0.25">
      <c r="T2447"/>
    </row>
    <row r="2448" spans="20:20" x14ac:dyDescent="0.25">
      <c r="T2448"/>
    </row>
    <row r="2449" spans="20:20" x14ac:dyDescent="0.25">
      <c r="T2449"/>
    </row>
    <row r="2450" spans="20:20" x14ac:dyDescent="0.25">
      <c r="T2450"/>
    </row>
    <row r="2451" spans="20:20" x14ac:dyDescent="0.25">
      <c r="T2451"/>
    </row>
    <row r="2452" spans="20:20" x14ac:dyDescent="0.25">
      <c r="T2452"/>
    </row>
    <row r="2453" spans="20:20" x14ac:dyDescent="0.25">
      <c r="T2453"/>
    </row>
    <row r="2454" spans="20:20" x14ac:dyDescent="0.25">
      <c r="T2454"/>
    </row>
    <row r="2455" spans="20:20" x14ac:dyDescent="0.25">
      <c r="T2455"/>
    </row>
    <row r="2456" spans="20:20" x14ac:dyDescent="0.25">
      <c r="T2456"/>
    </row>
    <row r="2457" spans="20:20" x14ac:dyDescent="0.25">
      <c r="T2457"/>
    </row>
    <row r="2458" spans="20:20" x14ac:dyDescent="0.25">
      <c r="T2458"/>
    </row>
    <row r="2459" spans="20:20" x14ac:dyDescent="0.25">
      <c r="T2459"/>
    </row>
    <row r="2460" spans="20:20" x14ac:dyDescent="0.25">
      <c r="T2460"/>
    </row>
    <row r="2461" spans="20:20" x14ac:dyDescent="0.25">
      <c r="T2461"/>
    </row>
    <row r="2462" spans="20:20" x14ac:dyDescent="0.25">
      <c r="T2462"/>
    </row>
    <row r="2463" spans="20:20" x14ac:dyDescent="0.25">
      <c r="T2463"/>
    </row>
    <row r="2464" spans="20:20" x14ac:dyDescent="0.25">
      <c r="T2464"/>
    </row>
    <row r="2465" spans="20:20" x14ac:dyDescent="0.25">
      <c r="T2465"/>
    </row>
    <row r="2466" spans="20:20" x14ac:dyDescent="0.25">
      <c r="T2466"/>
    </row>
    <row r="2467" spans="20:20" x14ac:dyDescent="0.25">
      <c r="T2467"/>
    </row>
    <row r="2468" spans="20:20" x14ac:dyDescent="0.25">
      <c r="T2468"/>
    </row>
    <row r="2469" spans="20:20" x14ac:dyDescent="0.25">
      <c r="T2469"/>
    </row>
    <row r="2470" spans="20:20" x14ac:dyDescent="0.25">
      <c r="T2470"/>
    </row>
    <row r="2471" spans="20:20" x14ac:dyDescent="0.25">
      <c r="T2471"/>
    </row>
    <row r="2472" spans="20:20" x14ac:dyDescent="0.25">
      <c r="T2472"/>
    </row>
    <row r="2473" spans="20:20" x14ac:dyDescent="0.25">
      <c r="T2473"/>
    </row>
    <row r="2474" spans="20:20" x14ac:dyDescent="0.25">
      <c r="T2474"/>
    </row>
    <row r="2475" spans="20:20" x14ac:dyDescent="0.25">
      <c r="T2475"/>
    </row>
    <row r="2476" spans="20:20" x14ac:dyDescent="0.25">
      <c r="T2476"/>
    </row>
    <row r="2477" spans="20:20" x14ac:dyDescent="0.25">
      <c r="T2477"/>
    </row>
    <row r="2478" spans="20:20" x14ac:dyDescent="0.25">
      <c r="T2478"/>
    </row>
    <row r="2479" spans="20:20" x14ac:dyDescent="0.25">
      <c r="T2479"/>
    </row>
    <row r="2480" spans="20:20" x14ac:dyDescent="0.25">
      <c r="T2480"/>
    </row>
    <row r="2481" spans="20:20" x14ac:dyDescent="0.25">
      <c r="T2481"/>
    </row>
    <row r="2482" spans="20:20" x14ac:dyDescent="0.25">
      <c r="T2482"/>
    </row>
    <row r="2483" spans="20:20" x14ac:dyDescent="0.25">
      <c r="T2483"/>
    </row>
    <row r="2484" spans="20:20" x14ac:dyDescent="0.25">
      <c r="T2484"/>
    </row>
    <row r="2485" spans="20:20" x14ac:dyDescent="0.25">
      <c r="T2485"/>
    </row>
    <row r="2486" spans="20:20" x14ac:dyDescent="0.25">
      <c r="T2486"/>
    </row>
    <row r="2487" spans="20:20" x14ac:dyDescent="0.25">
      <c r="T2487"/>
    </row>
    <row r="2488" spans="20:20" x14ac:dyDescent="0.25">
      <c r="T2488"/>
    </row>
    <row r="2489" spans="20:20" x14ac:dyDescent="0.25">
      <c r="T2489"/>
    </row>
    <row r="2490" spans="20:20" x14ac:dyDescent="0.25">
      <c r="T2490"/>
    </row>
    <row r="2491" spans="20:20" x14ac:dyDescent="0.25">
      <c r="T2491"/>
    </row>
    <row r="2492" spans="20:20" x14ac:dyDescent="0.25">
      <c r="T2492"/>
    </row>
    <row r="2493" spans="20:20" x14ac:dyDescent="0.25">
      <c r="T2493"/>
    </row>
    <row r="2494" spans="20:20" x14ac:dyDescent="0.25">
      <c r="T2494"/>
    </row>
    <row r="2495" spans="20:20" x14ac:dyDescent="0.25">
      <c r="T2495"/>
    </row>
    <row r="2496" spans="20:20" x14ac:dyDescent="0.25">
      <c r="T2496"/>
    </row>
    <row r="2497" spans="20:20" x14ac:dyDescent="0.25">
      <c r="T2497"/>
    </row>
    <row r="2498" spans="20:20" x14ac:dyDescent="0.25">
      <c r="T2498"/>
    </row>
    <row r="2499" spans="20:20" x14ac:dyDescent="0.25">
      <c r="T2499"/>
    </row>
    <row r="2500" spans="20:20" x14ac:dyDescent="0.25">
      <c r="T2500"/>
    </row>
    <row r="2501" spans="20:20" x14ac:dyDescent="0.25">
      <c r="T2501"/>
    </row>
    <row r="2502" spans="20:20" x14ac:dyDescent="0.25">
      <c r="T2502"/>
    </row>
    <row r="2503" spans="20:20" x14ac:dyDescent="0.25">
      <c r="T2503"/>
    </row>
    <row r="2504" spans="20:20" x14ac:dyDescent="0.25">
      <c r="T2504"/>
    </row>
    <row r="2505" spans="20:20" x14ac:dyDescent="0.25">
      <c r="T2505"/>
    </row>
    <row r="2506" spans="20:20" x14ac:dyDescent="0.25">
      <c r="T2506"/>
    </row>
    <row r="2507" spans="20:20" x14ac:dyDescent="0.25">
      <c r="T2507"/>
    </row>
    <row r="2508" spans="20:20" x14ac:dyDescent="0.25">
      <c r="T2508"/>
    </row>
    <row r="2509" spans="20:20" x14ac:dyDescent="0.25">
      <c r="T2509"/>
    </row>
    <row r="2510" spans="20:20" x14ac:dyDescent="0.25">
      <c r="T2510"/>
    </row>
    <row r="2511" spans="20:20" x14ac:dyDescent="0.25">
      <c r="T2511"/>
    </row>
    <row r="2512" spans="20:20" x14ac:dyDescent="0.25">
      <c r="T2512"/>
    </row>
    <row r="2513" spans="20:20" x14ac:dyDescent="0.25">
      <c r="T2513"/>
    </row>
    <row r="2514" spans="20:20" x14ac:dyDescent="0.25">
      <c r="T2514"/>
    </row>
    <row r="2515" spans="20:20" x14ac:dyDescent="0.25">
      <c r="T2515"/>
    </row>
    <row r="2516" spans="20:20" x14ac:dyDescent="0.25">
      <c r="T2516"/>
    </row>
    <row r="2517" spans="20:20" x14ac:dyDescent="0.25">
      <c r="T2517"/>
    </row>
    <row r="2518" spans="20:20" x14ac:dyDescent="0.25">
      <c r="T2518"/>
    </row>
    <row r="2519" spans="20:20" x14ac:dyDescent="0.25">
      <c r="T2519"/>
    </row>
    <row r="2520" spans="20:20" x14ac:dyDescent="0.25">
      <c r="T2520"/>
    </row>
    <row r="2521" spans="20:20" x14ac:dyDescent="0.25">
      <c r="T2521"/>
    </row>
    <row r="2522" spans="20:20" x14ac:dyDescent="0.25">
      <c r="T2522"/>
    </row>
    <row r="2523" spans="20:20" x14ac:dyDescent="0.25">
      <c r="T2523"/>
    </row>
    <row r="2524" spans="20:20" x14ac:dyDescent="0.25">
      <c r="T2524"/>
    </row>
    <row r="2525" spans="20:20" x14ac:dyDescent="0.25">
      <c r="T2525"/>
    </row>
    <row r="2526" spans="20:20" x14ac:dyDescent="0.25">
      <c r="T2526"/>
    </row>
    <row r="2527" spans="20:20" x14ac:dyDescent="0.25">
      <c r="T2527"/>
    </row>
    <row r="2528" spans="20:20" x14ac:dyDescent="0.25">
      <c r="T2528"/>
    </row>
    <row r="2529" spans="20:20" x14ac:dyDescent="0.25">
      <c r="T2529"/>
    </row>
    <row r="2530" spans="20:20" x14ac:dyDescent="0.25">
      <c r="T2530"/>
    </row>
    <row r="2531" spans="20:20" x14ac:dyDescent="0.25">
      <c r="T2531"/>
    </row>
    <row r="2532" spans="20:20" x14ac:dyDescent="0.25">
      <c r="T2532"/>
    </row>
    <row r="2533" spans="20:20" x14ac:dyDescent="0.25">
      <c r="T2533"/>
    </row>
    <row r="2534" spans="20:20" x14ac:dyDescent="0.25">
      <c r="T2534"/>
    </row>
    <row r="2535" spans="20:20" x14ac:dyDescent="0.25">
      <c r="T2535"/>
    </row>
    <row r="2536" spans="20:20" x14ac:dyDescent="0.25">
      <c r="T2536"/>
    </row>
    <row r="2537" spans="20:20" x14ac:dyDescent="0.25">
      <c r="T2537"/>
    </row>
    <row r="2538" spans="20:20" x14ac:dyDescent="0.25">
      <c r="T2538"/>
    </row>
    <row r="2539" spans="20:20" x14ac:dyDescent="0.25">
      <c r="T2539"/>
    </row>
    <row r="2540" spans="20:20" x14ac:dyDescent="0.25">
      <c r="T2540"/>
    </row>
    <row r="2541" spans="20:20" x14ac:dyDescent="0.25">
      <c r="T2541"/>
    </row>
    <row r="2542" spans="20:20" x14ac:dyDescent="0.25">
      <c r="T2542"/>
    </row>
    <row r="2543" spans="20:20" x14ac:dyDescent="0.25">
      <c r="T2543"/>
    </row>
    <row r="2544" spans="20:20" x14ac:dyDescent="0.25">
      <c r="T2544"/>
    </row>
    <row r="2545" spans="20:20" x14ac:dyDescent="0.25">
      <c r="T2545"/>
    </row>
    <row r="2546" spans="20:20" x14ac:dyDescent="0.25">
      <c r="T2546"/>
    </row>
    <row r="2547" spans="20:20" x14ac:dyDescent="0.25">
      <c r="T2547"/>
    </row>
    <row r="2548" spans="20:20" x14ac:dyDescent="0.25">
      <c r="T2548"/>
    </row>
    <row r="2549" spans="20:20" x14ac:dyDescent="0.25">
      <c r="T2549"/>
    </row>
    <row r="2550" spans="20:20" x14ac:dyDescent="0.25">
      <c r="T2550"/>
    </row>
    <row r="2551" spans="20:20" x14ac:dyDescent="0.25">
      <c r="T2551"/>
    </row>
    <row r="2552" spans="20:20" x14ac:dyDescent="0.25">
      <c r="T2552"/>
    </row>
    <row r="2553" spans="20:20" x14ac:dyDescent="0.25">
      <c r="T2553"/>
    </row>
    <row r="2554" spans="20:20" x14ac:dyDescent="0.25">
      <c r="T2554"/>
    </row>
    <row r="2555" spans="20:20" x14ac:dyDescent="0.25">
      <c r="T2555"/>
    </row>
    <row r="2556" spans="20:20" x14ac:dyDescent="0.25">
      <c r="T2556"/>
    </row>
    <row r="2557" spans="20:20" x14ac:dyDescent="0.25">
      <c r="T2557"/>
    </row>
    <row r="2558" spans="20:20" x14ac:dyDescent="0.25">
      <c r="T2558"/>
    </row>
    <row r="2559" spans="20:20" x14ac:dyDescent="0.25">
      <c r="T2559"/>
    </row>
    <row r="2560" spans="20:20" x14ac:dyDescent="0.25">
      <c r="T2560"/>
    </row>
    <row r="2561" spans="20:20" x14ac:dyDescent="0.25">
      <c r="T2561"/>
    </row>
    <row r="2562" spans="20:20" x14ac:dyDescent="0.25">
      <c r="T2562"/>
    </row>
    <row r="2563" spans="20:20" x14ac:dyDescent="0.25">
      <c r="T2563"/>
    </row>
    <row r="2564" spans="20:20" x14ac:dyDescent="0.25">
      <c r="T2564"/>
    </row>
    <row r="2565" spans="20:20" x14ac:dyDescent="0.25">
      <c r="T2565"/>
    </row>
    <row r="2566" spans="20:20" x14ac:dyDescent="0.25">
      <c r="T2566"/>
    </row>
    <row r="2567" spans="20:20" x14ac:dyDescent="0.25">
      <c r="T2567"/>
    </row>
    <row r="2568" spans="20:20" x14ac:dyDescent="0.25">
      <c r="T2568"/>
    </row>
    <row r="2569" spans="20:20" x14ac:dyDescent="0.25">
      <c r="T2569"/>
    </row>
    <row r="2570" spans="20:20" x14ac:dyDescent="0.25">
      <c r="T2570"/>
    </row>
    <row r="2571" spans="20:20" x14ac:dyDescent="0.25">
      <c r="T2571"/>
    </row>
    <row r="2572" spans="20:20" x14ac:dyDescent="0.25">
      <c r="T2572"/>
    </row>
    <row r="2573" spans="20:20" x14ac:dyDescent="0.25">
      <c r="T2573"/>
    </row>
    <row r="2574" spans="20:20" x14ac:dyDescent="0.25">
      <c r="T2574"/>
    </row>
    <row r="2575" spans="20:20" x14ac:dyDescent="0.25">
      <c r="T2575"/>
    </row>
    <row r="2576" spans="20:20" x14ac:dyDescent="0.25">
      <c r="T2576"/>
    </row>
    <row r="2577" spans="20:20" x14ac:dyDescent="0.25">
      <c r="T2577"/>
    </row>
    <row r="2578" spans="20:20" x14ac:dyDescent="0.25">
      <c r="T2578"/>
    </row>
    <row r="2579" spans="20:20" x14ac:dyDescent="0.25">
      <c r="T2579"/>
    </row>
    <row r="2580" spans="20:20" x14ac:dyDescent="0.25">
      <c r="T2580"/>
    </row>
    <row r="2581" spans="20:20" x14ac:dyDescent="0.25">
      <c r="T2581"/>
    </row>
    <row r="2582" spans="20:20" x14ac:dyDescent="0.25">
      <c r="T2582"/>
    </row>
    <row r="2583" spans="20:20" x14ac:dyDescent="0.25">
      <c r="T2583"/>
    </row>
    <row r="2584" spans="20:20" x14ac:dyDescent="0.25">
      <c r="T2584"/>
    </row>
    <row r="2585" spans="20:20" x14ac:dyDescent="0.25">
      <c r="T2585"/>
    </row>
    <row r="2586" spans="20:20" x14ac:dyDescent="0.25">
      <c r="T2586"/>
    </row>
    <row r="2587" spans="20:20" x14ac:dyDescent="0.25">
      <c r="T2587"/>
    </row>
    <row r="2588" spans="20:20" x14ac:dyDescent="0.25">
      <c r="T2588"/>
    </row>
    <row r="2589" spans="20:20" x14ac:dyDescent="0.25">
      <c r="T2589"/>
    </row>
    <row r="2590" spans="20:20" x14ac:dyDescent="0.25">
      <c r="T2590"/>
    </row>
    <row r="2591" spans="20:20" x14ac:dyDescent="0.25">
      <c r="T2591"/>
    </row>
    <row r="2592" spans="20:20" x14ac:dyDescent="0.25">
      <c r="T2592"/>
    </row>
    <row r="2593" spans="20:20" x14ac:dyDescent="0.25">
      <c r="T2593"/>
    </row>
    <row r="2594" spans="20:20" x14ac:dyDescent="0.25">
      <c r="T2594"/>
    </row>
    <row r="2595" spans="20:20" x14ac:dyDescent="0.25">
      <c r="T2595"/>
    </row>
    <row r="2596" spans="20:20" x14ac:dyDescent="0.25">
      <c r="T2596"/>
    </row>
    <row r="2597" spans="20:20" x14ac:dyDescent="0.25">
      <c r="T2597"/>
    </row>
    <row r="2598" spans="20:20" x14ac:dyDescent="0.25">
      <c r="T2598"/>
    </row>
    <row r="2599" spans="20:20" x14ac:dyDescent="0.25">
      <c r="T2599"/>
    </row>
    <row r="2600" spans="20:20" x14ac:dyDescent="0.25">
      <c r="T2600"/>
    </row>
    <row r="2601" spans="20:20" x14ac:dyDescent="0.25">
      <c r="T2601"/>
    </row>
    <row r="2602" spans="20:20" x14ac:dyDescent="0.25">
      <c r="T2602"/>
    </row>
    <row r="2603" spans="20:20" x14ac:dyDescent="0.25">
      <c r="T2603"/>
    </row>
    <row r="2604" spans="20:20" x14ac:dyDescent="0.25">
      <c r="T2604"/>
    </row>
    <row r="2605" spans="20:20" x14ac:dyDescent="0.25">
      <c r="T2605"/>
    </row>
    <row r="2606" spans="20:20" x14ac:dyDescent="0.25">
      <c r="T2606"/>
    </row>
    <row r="2607" spans="20:20" x14ac:dyDescent="0.25">
      <c r="T2607"/>
    </row>
    <row r="2608" spans="20:20" x14ac:dyDescent="0.25">
      <c r="T2608"/>
    </row>
    <row r="2609" spans="20:20" x14ac:dyDescent="0.25">
      <c r="T2609"/>
    </row>
    <row r="2610" spans="20:20" x14ac:dyDescent="0.25">
      <c r="T2610"/>
    </row>
    <row r="2611" spans="20:20" x14ac:dyDescent="0.25">
      <c r="T2611"/>
    </row>
    <row r="2612" spans="20:20" x14ac:dyDescent="0.25">
      <c r="T2612"/>
    </row>
    <row r="2613" spans="20:20" x14ac:dyDescent="0.25">
      <c r="T2613"/>
    </row>
    <row r="2614" spans="20:20" x14ac:dyDescent="0.25">
      <c r="T2614"/>
    </row>
    <row r="2615" spans="20:20" x14ac:dyDescent="0.25">
      <c r="T2615"/>
    </row>
    <row r="2616" spans="20:20" x14ac:dyDescent="0.25">
      <c r="T2616"/>
    </row>
    <row r="2617" spans="20:20" x14ac:dyDescent="0.25">
      <c r="T2617"/>
    </row>
    <row r="2618" spans="20:20" x14ac:dyDescent="0.25">
      <c r="T2618"/>
    </row>
    <row r="2619" spans="20:20" x14ac:dyDescent="0.25">
      <c r="T2619"/>
    </row>
    <row r="2620" spans="20:20" x14ac:dyDescent="0.25">
      <c r="T2620"/>
    </row>
    <row r="2621" spans="20:20" x14ac:dyDescent="0.25">
      <c r="T2621"/>
    </row>
    <row r="2622" spans="20:20" x14ac:dyDescent="0.25">
      <c r="T2622"/>
    </row>
    <row r="2623" spans="20:20" x14ac:dyDescent="0.25">
      <c r="T2623"/>
    </row>
    <row r="2624" spans="20:20" x14ac:dyDescent="0.25">
      <c r="T2624"/>
    </row>
    <row r="2625" spans="20:20" x14ac:dyDescent="0.25">
      <c r="T2625"/>
    </row>
    <row r="2626" spans="20:20" x14ac:dyDescent="0.25">
      <c r="T2626"/>
    </row>
    <row r="2627" spans="20:20" x14ac:dyDescent="0.25">
      <c r="T2627"/>
    </row>
    <row r="2628" spans="20:20" x14ac:dyDescent="0.25">
      <c r="T2628"/>
    </row>
    <row r="2629" spans="20:20" x14ac:dyDescent="0.25">
      <c r="T2629"/>
    </row>
    <row r="2630" spans="20:20" x14ac:dyDescent="0.25">
      <c r="T2630"/>
    </row>
    <row r="2631" spans="20:20" x14ac:dyDescent="0.25">
      <c r="T2631"/>
    </row>
    <row r="2632" spans="20:20" x14ac:dyDescent="0.25">
      <c r="T2632"/>
    </row>
    <row r="2633" spans="20:20" x14ac:dyDescent="0.25">
      <c r="T2633"/>
    </row>
    <row r="2634" spans="20:20" x14ac:dyDescent="0.25">
      <c r="T2634"/>
    </row>
    <row r="2635" spans="20:20" x14ac:dyDescent="0.25">
      <c r="T2635"/>
    </row>
    <row r="2636" spans="20:20" x14ac:dyDescent="0.25">
      <c r="T2636"/>
    </row>
    <row r="2637" spans="20:20" x14ac:dyDescent="0.25">
      <c r="T2637"/>
    </row>
    <row r="2638" spans="20:20" x14ac:dyDescent="0.25">
      <c r="T2638"/>
    </row>
    <row r="2639" spans="20:20" x14ac:dyDescent="0.25">
      <c r="T2639"/>
    </row>
    <row r="2640" spans="20:20" x14ac:dyDescent="0.25">
      <c r="T2640"/>
    </row>
    <row r="2641" spans="20:20" x14ac:dyDescent="0.25">
      <c r="T2641"/>
    </row>
    <row r="2642" spans="20:20" x14ac:dyDescent="0.25">
      <c r="T2642"/>
    </row>
    <row r="2643" spans="20:20" x14ac:dyDescent="0.25">
      <c r="T2643"/>
    </row>
    <row r="2644" spans="20:20" x14ac:dyDescent="0.25">
      <c r="T2644"/>
    </row>
    <row r="2645" spans="20:20" x14ac:dyDescent="0.25">
      <c r="T2645"/>
    </row>
    <row r="2646" spans="20:20" x14ac:dyDescent="0.25">
      <c r="T2646"/>
    </row>
    <row r="2647" spans="20:20" x14ac:dyDescent="0.25">
      <c r="T2647"/>
    </row>
    <row r="2648" spans="20:20" x14ac:dyDescent="0.25">
      <c r="T2648"/>
    </row>
    <row r="2649" spans="20:20" x14ac:dyDescent="0.25">
      <c r="T2649"/>
    </row>
    <row r="2650" spans="20:20" x14ac:dyDescent="0.25">
      <c r="T2650"/>
    </row>
    <row r="2651" spans="20:20" x14ac:dyDescent="0.25">
      <c r="T2651"/>
    </row>
    <row r="2652" spans="20:20" x14ac:dyDescent="0.25">
      <c r="T2652"/>
    </row>
    <row r="2653" spans="20:20" x14ac:dyDescent="0.25">
      <c r="T2653"/>
    </row>
    <row r="2654" spans="20:20" x14ac:dyDescent="0.25">
      <c r="T2654"/>
    </row>
    <row r="2655" spans="20:20" x14ac:dyDescent="0.25">
      <c r="T2655"/>
    </row>
    <row r="2656" spans="20:20" x14ac:dyDescent="0.25">
      <c r="T2656"/>
    </row>
    <row r="2657" spans="20:20" x14ac:dyDescent="0.25">
      <c r="T2657"/>
    </row>
    <row r="2658" spans="20:20" x14ac:dyDescent="0.25">
      <c r="T2658"/>
    </row>
    <row r="2659" spans="20:20" x14ac:dyDescent="0.25">
      <c r="T2659"/>
    </row>
    <row r="2660" spans="20:20" x14ac:dyDescent="0.25">
      <c r="T2660"/>
    </row>
    <row r="2661" spans="20:20" x14ac:dyDescent="0.25">
      <c r="T2661"/>
    </row>
    <row r="2662" spans="20:20" x14ac:dyDescent="0.25">
      <c r="T2662"/>
    </row>
    <row r="2663" spans="20:20" x14ac:dyDescent="0.25">
      <c r="T2663"/>
    </row>
    <row r="2664" spans="20:20" x14ac:dyDescent="0.25">
      <c r="T2664"/>
    </row>
    <row r="2665" spans="20:20" x14ac:dyDescent="0.25">
      <c r="T2665"/>
    </row>
    <row r="2666" spans="20:20" x14ac:dyDescent="0.25">
      <c r="T2666"/>
    </row>
    <row r="2667" spans="20:20" x14ac:dyDescent="0.25">
      <c r="T2667"/>
    </row>
    <row r="2668" spans="20:20" x14ac:dyDescent="0.25">
      <c r="T2668"/>
    </row>
    <row r="2669" spans="20:20" x14ac:dyDescent="0.25">
      <c r="T2669"/>
    </row>
    <row r="2670" spans="20:20" x14ac:dyDescent="0.25">
      <c r="T2670"/>
    </row>
    <row r="2671" spans="20:20" x14ac:dyDescent="0.25">
      <c r="T2671"/>
    </row>
    <row r="2672" spans="20:20" x14ac:dyDescent="0.25">
      <c r="T2672"/>
    </row>
    <row r="2673" spans="20:20" x14ac:dyDescent="0.25">
      <c r="T2673"/>
    </row>
    <row r="2674" spans="20:20" x14ac:dyDescent="0.25">
      <c r="T2674"/>
    </row>
    <row r="2675" spans="20:20" x14ac:dyDescent="0.25">
      <c r="T2675"/>
    </row>
    <row r="2676" spans="20:20" x14ac:dyDescent="0.25">
      <c r="T2676"/>
    </row>
    <row r="2677" spans="20:20" x14ac:dyDescent="0.25">
      <c r="T2677"/>
    </row>
    <row r="2678" spans="20:20" x14ac:dyDescent="0.25">
      <c r="T2678"/>
    </row>
    <row r="2679" spans="20:20" x14ac:dyDescent="0.25">
      <c r="T2679"/>
    </row>
    <row r="2680" spans="20:20" x14ac:dyDescent="0.25">
      <c r="T2680"/>
    </row>
    <row r="2681" spans="20:20" x14ac:dyDescent="0.25">
      <c r="T2681"/>
    </row>
    <row r="2682" spans="20:20" x14ac:dyDescent="0.25">
      <c r="T2682"/>
    </row>
    <row r="2683" spans="20:20" x14ac:dyDescent="0.25">
      <c r="T2683"/>
    </row>
    <row r="2684" spans="20:20" x14ac:dyDescent="0.25">
      <c r="T2684"/>
    </row>
    <row r="2685" spans="20:20" x14ac:dyDescent="0.25">
      <c r="T2685"/>
    </row>
    <row r="2686" spans="20:20" x14ac:dyDescent="0.25">
      <c r="T2686"/>
    </row>
    <row r="2687" spans="20:20" x14ac:dyDescent="0.25">
      <c r="T2687"/>
    </row>
    <row r="2688" spans="20:20" x14ac:dyDescent="0.25">
      <c r="T2688"/>
    </row>
    <row r="2689" spans="20:20" x14ac:dyDescent="0.25">
      <c r="T2689"/>
    </row>
    <row r="2690" spans="20:20" x14ac:dyDescent="0.25">
      <c r="T2690"/>
    </row>
    <row r="2691" spans="20:20" x14ac:dyDescent="0.25">
      <c r="T2691"/>
    </row>
    <row r="2692" spans="20:20" x14ac:dyDescent="0.25">
      <c r="T2692"/>
    </row>
    <row r="2693" spans="20:20" x14ac:dyDescent="0.25">
      <c r="T2693"/>
    </row>
    <row r="2694" spans="20:20" x14ac:dyDescent="0.25">
      <c r="T2694"/>
    </row>
    <row r="2695" spans="20:20" x14ac:dyDescent="0.25">
      <c r="T2695"/>
    </row>
    <row r="2696" spans="20:20" x14ac:dyDescent="0.25">
      <c r="T2696"/>
    </row>
    <row r="2697" spans="20:20" x14ac:dyDescent="0.25">
      <c r="T2697"/>
    </row>
    <row r="2698" spans="20:20" x14ac:dyDescent="0.25">
      <c r="T2698"/>
    </row>
    <row r="2699" spans="20:20" x14ac:dyDescent="0.25">
      <c r="T2699"/>
    </row>
    <row r="2700" spans="20:20" x14ac:dyDescent="0.25">
      <c r="T2700"/>
    </row>
    <row r="2701" spans="20:20" x14ac:dyDescent="0.25">
      <c r="T2701"/>
    </row>
    <row r="2702" spans="20:20" x14ac:dyDescent="0.25">
      <c r="T2702"/>
    </row>
    <row r="2703" spans="20:20" x14ac:dyDescent="0.25">
      <c r="T2703"/>
    </row>
    <row r="2704" spans="20:20" x14ac:dyDescent="0.25">
      <c r="T2704"/>
    </row>
    <row r="2705" spans="20:20" x14ac:dyDescent="0.25">
      <c r="T2705"/>
    </row>
    <row r="2706" spans="20:20" x14ac:dyDescent="0.25">
      <c r="T2706"/>
    </row>
    <row r="2707" spans="20:20" x14ac:dyDescent="0.25">
      <c r="T2707"/>
    </row>
    <row r="2708" spans="20:20" x14ac:dyDescent="0.25">
      <c r="T2708"/>
    </row>
    <row r="2709" spans="20:20" x14ac:dyDescent="0.25">
      <c r="T2709"/>
    </row>
    <row r="2710" spans="20:20" x14ac:dyDescent="0.25">
      <c r="T2710"/>
    </row>
    <row r="2711" spans="20:20" x14ac:dyDescent="0.25">
      <c r="T2711"/>
    </row>
    <row r="2712" spans="20:20" x14ac:dyDescent="0.25">
      <c r="T2712"/>
    </row>
    <row r="2713" spans="20:20" x14ac:dyDescent="0.25">
      <c r="T2713"/>
    </row>
    <row r="2714" spans="20:20" x14ac:dyDescent="0.25">
      <c r="T2714"/>
    </row>
    <row r="2715" spans="20:20" x14ac:dyDescent="0.25">
      <c r="T2715"/>
    </row>
    <row r="2716" spans="20:20" x14ac:dyDescent="0.25">
      <c r="T2716"/>
    </row>
    <row r="2717" spans="20:20" x14ac:dyDescent="0.25">
      <c r="T2717"/>
    </row>
    <row r="2718" spans="20:20" x14ac:dyDescent="0.25">
      <c r="T2718"/>
    </row>
    <row r="2719" spans="20:20" x14ac:dyDescent="0.25">
      <c r="T2719"/>
    </row>
    <row r="2720" spans="20:20" x14ac:dyDescent="0.25">
      <c r="T2720"/>
    </row>
    <row r="2721" spans="20:20" x14ac:dyDescent="0.25">
      <c r="T2721"/>
    </row>
    <row r="2722" spans="20:20" x14ac:dyDescent="0.25">
      <c r="T2722"/>
    </row>
    <row r="2723" spans="20:20" x14ac:dyDescent="0.25">
      <c r="T2723"/>
    </row>
    <row r="2724" spans="20:20" x14ac:dyDescent="0.25">
      <c r="T2724"/>
    </row>
    <row r="2725" spans="20:20" x14ac:dyDescent="0.25">
      <c r="T2725"/>
    </row>
    <row r="2726" spans="20:20" x14ac:dyDescent="0.25">
      <c r="T2726"/>
    </row>
    <row r="2727" spans="20:20" x14ac:dyDescent="0.25">
      <c r="T2727"/>
    </row>
    <row r="2728" spans="20:20" x14ac:dyDescent="0.25">
      <c r="T2728"/>
    </row>
    <row r="2729" spans="20:20" x14ac:dyDescent="0.25">
      <c r="T2729"/>
    </row>
    <row r="2730" spans="20:20" x14ac:dyDescent="0.25">
      <c r="T2730"/>
    </row>
    <row r="2731" spans="20:20" x14ac:dyDescent="0.25">
      <c r="T2731"/>
    </row>
    <row r="2732" spans="20:20" x14ac:dyDescent="0.25">
      <c r="T2732"/>
    </row>
    <row r="2733" spans="20:20" x14ac:dyDescent="0.25">
      <c r="T2733"/>
    </row>
    <row r="2734" spans="20:20" x14ac:dyDescent="0.25">
      <c r="T2734"/>
    </row>
    <row r="2735" spans="20:20" x14ac:dyDescent="0.25">
      <c r="T2735"/>
    </row>
    <row r="2736" spans="20:20" x14ac:dyDescent="0.25">
      <c r="T2736"/>
    </row>
    <row r="2737" spans="20:20" x14ac:dyDescent="0.25">
      <c r="T2737"/>
    </row>
    <row r="2738" spans="20:20" x14ac:dyDescent="0.25">
      <c r="T2738"/>
    </row>
    <row r="2739" spans="20:20" x14ac:dyDescent="0.25">
      <c r="T2739"/>
    </row>
    <row r="2740" spans="20:20" x14ac:dyDescent="0.25">
      <c r="T2740"/>
    </row>
    <row r="2741" spans="20:20" x14ac:dyDescent="0.25">
      <c r="T2741"/>
    </row>
    <row r="2742" spans="20:20" x14ac:dyDescent="0.25">
      <c r="T2742"/>
    </row>
    <row r="2743" spans="20:20" x14ac:dyDescent="0.25">
      <c r="T2743"/>
    </row>
    <row r="2744" spans="20:20" x14ac:dyDescent="0.25">
      <c r="T2744"/>
    </row>
    <row r="2745" spans="20:20" x14ac:dyDescent="0.25">
      <c r="T2745"/>
    </row>
    <row r="2746" spans="20:20" x14ac:dyDescent="0.25">
      <c r="T2746"/>
    </row>
    <row r="2747" spans="20:20" x14ac:dyDescent="0.25">
      <c r="T2747"/>
    </row>
    <row r="2748" spans="20:20" x14ac:dyDescent="0.25">
      <c r="T2748"/>
    </row>
    <row r="2749" spans="20:20" x14ac:dyDescent="0.25">
      <c r="T2749"/>
    </row>
    <row r="2750" spans="20:20" x14ac:dyDescent="0.25">
      <c r="T2750"/>
    </row>
    <row r="2751" spans="20:20" x14ac:dyDescent="0.25">
      <c r="T2751"/>
    </row>
    <row r="2752" spans="20:20" x14ac:dyDescent="0.25">
      <c r="T2752"/>
    </row>
    <row r="2753" spans="20:20" x14ac:dyDescent="0.25">
      <c r="T2753"/>
    </row>
    <row r="2754" spans="20:20" x14ac:dyDescent="0.25">
      <c r="T2754"/>
    </row>
    <row r="2755" spans="20:20" x14ac:dyDescent="0.25">
      <c r="T2755"/>
    </row>
    <row r="2756" spans="20:20" x14ac:dyDescent="0.25">
      <c r="T2756"/>
    </row>
    <row r="2757" spans="20:20" x14ac:dyDescent="0.25">
      <c r="T2757"/>
    </row>
    <row r="2758" spans="20:20" x14ac:dyDescent="0.25">
      <c r="T2758"/>
    </row>
    <row r="2759" spans="20:20" x14ac:dyDescent="0.25">
      <c r="T2759"/>
    </row>
    <row r="2760" spans="20:20" x14ac:dyDescent="0.25">
      <c r="T2760"/>
    </row>
    <row r="2761" spans="20:20" x14ac:dyDescent="0.25">
      <c r="T2761"/>
    </row>
    <row r="2762" spans="20:20" x14ac:dyDescent="0.25">
      <c r="T2762"/>
    </row>
    <row r="2763" spans="20:20" x14ac:dyDescent="0.25">
      <c r="T2763"/>
    </row>
    <row r="2764" spans="20:20" x14ac:dyDescent="0.25">
      <c r="T2764"/>
    </row>
    <row r="2765" spans="20:20" x14ac:dyDescent="0.25">
      <c r="T2765"/>
    </row>
    <row r="2766" spans="20:20" x14ac:dyDescent="0.25">
      <c r="T2766"/>
    </row>
    <row r="2767" spans="20:20" x14ac:dyDescent="0.25">
      <c r="T2767"/>
    </row>
    <row r="2768" spans="20:20" x14ac:dyDescent="0.25">
      <c r="T2768"/>
    </row>
    <row r="2769" spans="20:20" x14ac:dyDescent="0.25">
      <c r="T2769"/>
    </row>
    <row r="2770" spans="20:20" x14ac:dyDescent="0.25">
      <c r="T2770"/>
    </row>
    <row r="2771" spans="20:20" x14ac:dyDescent="0.25">
      <c r="T2771"/>
    </row>
    <row r="2772" spans="20:20" x14ac:dyDescent="0.25">
      <c r="T2772"/>
    </row>
    <row r="2773" spans="20:20" x14ac:dyDescent="0.25">
      <c r="T2773"/>
    </row>
    <row r="2774" spans="20:20" x14ac:dyDescent="0.25">
      <c r="T2774"/>
    </row>
    <row r="2775" spans="20:20" x14ac:dyDescent="0.25">
      <c r="T2775"/>
    </row>
    <row r="2776" spans="20:20" x14ac:dyDescent="0.25">
      <c r="T2776"/>
    </row>
    <row r="2777" spans="20:20" x14ac:dyDescent="0.25">
      <c r="T2777"/>
    </row>
    <row r="2778" spans="20:20" x14ac:dyDescent="0.25">
      <c r="T2778"/>
    </row>
    <row r="2779" spans="20:20" x14ac:dyDescent="0.25">
      <c r="T2779"/>
    </row>
    <row r="2780" spans="20:20" x14ac:dyDescent="0.25">
      <c r="T2780"/>
    </row>
    <row r="2781" spans="20:20" x14ac:dyDescent="0.25">
      <c r="T2781"/>
    </row>
    <row r="2782" spans="20:20" x14ac:dyDescent="0.25">
      <c r="T2782"/>
    </row>
    <row r="2783" spans="20:20" x14ac:dyDescent="0.25">
      <c r="T2783"/>
    </row>
    <row r="2784" spans="20:20" x14ac:dyDescent="0.25">
      <c r="T2784"/>
    </row>
    <row r="2785" spans="20:20" x14ac:dyDescent="0.25">
      <c r="T2785"/>
    </row>
    <row r="2786" spans="20:20" x14ac:dyDescent="0.25">
      <c r="T2786"/>
    </row>
    <row r="2787" spans="20:20" x14ac:dyDescent="0.25">
      <c r="T2787"/>
    </row>
    <row r="2788" spans="20:20" x14ac:dyDescent="0.25">
      <c r="T2788"/>
    </row>
    <row r="2789" spans="20:20" x14ac:dyDescent="0.25">
      <c r="T2789"/>
    </row>
    <row r="2790" spans="20:20" x14ac:dyDescent="0.25">
      <c r="T2790"/>
    </row>
    <row r="2791" spans="20:20" x14ac:dyDescent="0.25">
      <c r="T2791"/>
    </row>
    <row r="2792" spans="20:20" x14ac:dyDescent="0.25">
      <c r="T2792"/>
    </row>
    <row r="2793" spans="20:20" x14ac:dyDescent="0.25">
      <c r="T2793"/>
    </row>
    <row r="2794" spans="20:20" x14ac:dyDescent="0.25">
      <c r="T2794"/>
    </row>
    <row r="2795" spans="20:20" x14ac:dyDescent="0.25">
      <c r="T2795"/>
    </row>
    <row r="2796" spans="20:20" x14ac:dyDescent="0.25">
      <c r="T2796"/>
    </row>
    <row r="2797" spans="20:20" x14ac:dyDescent="0.25">
      <c r="T2797"/>
    </row>
    <row r="2798" spans="20:20" x14ac:dyDescent="0.25">
      <c r="T2798"/>
    </row>
    <row r="2799" spans="20:20" x14ac:dyDescent="0.25">
      <c r="T2799"/>
    </row>
    <row r="2800" spans="20:20" x14ac:dyDescent="0.25">
      <c r="T2800"/>
    </row>
    <row r="2801" spans="20:20" x14ac:dyDescent="0.25">
      <c r="T2801"/>
    </row>
    <row r="2802" spans="20:20" x14ac:dyDescent="0.25">
      <c r="T2802"/>
    </row>
    <row r="2803" spans="20:20" x14ac:dyDescent="0.25">
      <c r="T2803"/>
    </row>
    <row r="2804" spans="20:20" x14ac:dyDescent="0.25">
      <c r="T2804"/>
    </row>
    <row r="2805" spans="20:20" x14ac:dyDescent="0.25">
      <c r="T2805"/>
    </row>
    <row r="2806" spans="20:20" x14ac:dyDescent="0.25">
      <c r="T2806"/>
    </row>
    <row r="2807" spans="20:20" x14ac:dyDescent="0.25">
      <c r="T2807"/>
    </row>
    <row r="2808" spans="20:20" x14ac:dyDescent="0.25">
      <c r="T2808"/>
    </row>
    <row r="2809" spans="20:20" x14ac:dyDescent="0.25">
      <c r="T2809"/>
    </row>
    <row r="2810" spans="20:20" x14ac:dyDescent="0.25">
      <c r="T2810"/>
    </row>
    <row r="2811" spans="20:20" x14ac:dyDescent="0.25">
      <c r="T2811"/>
    </row>
    <row r="2812" spans="20:20" x14ac:dyDescent="0.25">
      <c r="T2812"/>
    </row>
    <row r="2813" spans="20:20" x14ac:dyDescent="0.25">
      <c r="T2813"/>
    </row>
    <row r="2814" spans="20:20" x14ac:dyDescent="0.25">
      <c r="T2814"/>
    </row>
    <row r="2815" spans="20:20" x14ac:dyDescent="0.25">
      <c r="T2815"/>
    </row>
    <row r="2816" spans="20:20" x14ac:dyDescent="0.25">
      <c r="T2816"/>
    </row>
    <row r="2817" spans="20:20" x14ac:dyDescent="0.25">
      <c r="T2817"/>
    </row>
    <row r="2818" spans="20:20" x14ac:dyDescent="0.25">
      <c r="T2818"/>
    </row>
    <row r="2819" spans="20:20" x14ac:dyDescent="0.25">
      <c r="T2819"/>
    </row>
    <row r="2820" spans="20:20" x14ac:dyDescent="0.25">
      <c r="T2820"/>
    </row>
    <row r="2821" spans="20:20" x14ac:dyDescent="0.25">
      <c r="T2821"/>
    </row>
    <row r="2822" spans="20:20" x14ac:dyDescent="0.25">
      <c r="T2822"/>
    </row>
    <row r="2823" spans="20:20" x14ac:dyDescent="0.25">
      <c r="T2823"/>
    </row>
    <row r="2824" spans="20:20" x14ac:dyDescent="0.25">
      <c r="T2824"/>
    </row>
    <row r="2825" spans="20:20" x14ac:dyDescent="0.25">
      <c r="T2825"/>
    </row>
    <row r="2826" spans="20:20" x14ac:dyDescent="0.25">
      <c r="T2826"/>
    </row>
    <row r="2827" spans="20:20" x14ac:dyDescent="0.25">
      <c r="T2827"/>
    </row>
    <row r="2828" spans="20:20" x14ac:dyDescent="0.25">
      <c r="T2828"/>
    </row>
    <row r="2829" spans="20:20" x14ac:dyDescent="0.25">
      <c r="T2829"/>
    </row>
    <row r="2830" spans="20:20" x14ac:dyDescent="0.25">
      <c r="T2830"/>
    </row>
    <row r="2831" spans="20:20" x14ac:dyDescent="0.25">
      <c r="T2831"/>
    </row>
    <row r="2832" spans="20:20" x14ac:dyDescent="0.25">
      <c r="T2832"/>
    </row>
    <row r="2833" spans="20:20" x14ac:dyDescent="0.25">
      <c r="T2833"/>
    </row>
    <row r="2834" spans="20:20" x14ac:dyDescent="0.25">
      <c r="T2834"/>
    </row>
    <row r="2835" spans="20:20" x14ac:dyDescent="0.25">
      <c r="T2835"/>
    </row>
    <row r="2836" spans="20:20" x14ac:dyDescent="0.25">
      <c r="T2836"/>
    </row>
    <row r="2837" spans="20:20" x14ac:dyDescent="0.25">
      <c r="T2837"/>
    </row>
    <row r="2838" spans="20:20" x14ac:dyDescent="0.25">
      <c r="T2838"/>
    </row>
    <row r="2839" spans="20:20" x14ac:dyDescent="0.25">
      <c r="T2839"/>
    </row>
    <row r="2840" spans="20:20" x14ac:dyDescent="0.25">
      <c r="T2840"/>
    </row>
    <row r="2841" spans="20:20" x14ac:dyDescent="0.25">
      <c r="T2841"/>
    </row>
    <row r="2842" spans="20:20" x14ac:dyDescent="0.25">
      <c r="T2842"/>
    </row>
    <row r="2843" spans="20:20" x14ac:dyDescent="0.25">
      <c r="T2843"/>
    </row>
    <row r="2844" spans="20:20" x14ac:dyDescent="0.25">
      <c r="T2844"/>
    </row>
    <row r="2845" spans="20:20" x14ac:dyDescent="0.25">
      <c r="T2845"/>
    </row>
    <row r="2846" spans="20:20" x14ac:dyDescent="0.25">
      <c r="T2846"/>
    </row>
    <row r="2847" spans="20:20" x14ac:dyDescent="0.25">
      <c r="T2847"/>
    </row>
    <row r="2848" spans="20:20" x14ac:dyDescent="0.25">
      <c r="T2848"/>
    </row>
    <row r="2849" spans="20:20" x14ac:dyDescent="0.25">
      <c r="T2849"/>
    </row>
    <row r="2850" spans="20:20" x14ac:dyDescent="0.25">
      <c r="T2850"/>
    </row>
    <row r="2851" spans="20:20" x14ac:dyDescent="0.25">
      <c r="T2851"/>
    </row>
    <row r="2852" spans="20:20" x14ac:dyDescent="0.25">
      <c r="T2852"/>
    </row>
    <row r="2853" spans="20:20" x14ac:dyDescent="0.25">
      <c r="T2853"/>
    </row>
    <row r="2854" spans="20:20" x14ac:dyDescent="0.25">
      <c r="T2854"/>
    </row>
    <row r="2855" spans="20:20" x14ac:dyDescent="0.25">
      <c r="T2855"/>
    </row>
    <row r="2856" spans="20:20" x14ac:dyDescent="0.25">
      <c r="T2856"/>
    </row>
    <row r="2857" spans="20:20" x14ac:dyDescent="0.25">
      <c r="T2857"/>
    </row>
    <row r="2858" spans="20:20" x14ac:dyDescent="0.25">
      <c r="T2858"/>
    </row>
    <row r="2859" spans="20:20" x14ac:dyDescent="0.25">
      <c r="T2859"/>
    </row>
    <row r="2860" spans="20:20" x14ac:dyDescent="0.25">
      <c r="T2860"/>
    </row>
    <row r="2861" spans="20:20" x14ac:dyDescent="0.25">
      <c r="T2861"/>
    </row>
    <row r="2862" spans="20:20" x14ac:dyDescent="0.25">
      <c r="T2862"/>
    </row>
    <row r="2863" spans="20:20" x14ac:dyDescent="0.25">
      <c r="T2863"/>
    </row>
    <row r="2864" spans="20:20" x14ac:dyDescent="0.25">
      <c r="T2864"/>
    </row>
    <row r="2865" spans="20:20" x14ac:dyDescent="0.25">
      <c r="T2865"/>
    </row>
    <row r="2866" spans="20:20" x14ac:dyDescent="0.25">
      <c r="T2866"/>
    </row>
    <row r="2867" spans="20:20" x14ac:dyDescent="0.25">
      <c r="T2867"/>
    </row>
    <row r="2868" spans="20:20" x14ac:dyDescent="0.25">
      <c r="T2868"/>
    </row>
    <row r="2869" spans="20:20" x14ac:dyDescent="0.25">
      <c r="T2869"/>
    </row>
    <row r="2870" spans="20:20" x14ac:dyDescent="0.25">
      <c r="T2870"/>
    </row>
    <row r="2871" spans="20:20" x14ac:dyDescent="0.25">
      <c r="T2871"/>
    </row>
    <row r="2872" spans="20:20" x14ac:dyDescent="0.25">
      <c r="T2872"/>
    </row>
    <row r="2873" spans="20:20" x14ac:dyDescent="0.25">
      <c r="T2873"/>
    </row>
    <row r="2874" spans="20:20" x14ac:dyDescent="0.25">
      <c r="T2874"/>
    </row>
    <row r="2875" spans="20:20" x14ac:dyDescent="0.25">
      <c r="T2875"/>
    </row>
    <row r="2876" spans="20:20" x14ac:dyDescent="0.25">
      <c r="T2876"/>
    </row>
    <row r="2877" spans="20:20" x14ac:dyDescent="0.25">
      <c r="T2877"/>
    </row>
    <row r="2878" spans="20:20" x14ac:dyDescent="0.25">
      <c r="T2878"/>
    </row>
    <row r="2879" spans="20:20" x14ac:dyDescent="0.25">
      <c r="T2879"/>
    </row>
    <row r="2880" spans="20:20" x14ac:dyDescent="0.25">
      <c r="T2880"/>
    </row>
    <row r="2881" spans="20:20" x14ac:dyDescent="0.25">
      <c r="T2881"/>
    </row>
    <row r="2882" spans="20:20" x14ac:dyDescent="0.25">
      <c r="T2882"/>
    </row>
    <row r="2883" spans="20:20" x14ac:dyDescent="0.25">
      <c r="T2883"/>
    </row>
    <row r="2884" spans="20:20" x14ac:dyDescent="0.25">
      <c r="T2884"/>
    </row>
    <row r="2885" spans="20:20" x14ac:dyDescent="0.25">
      <c r="T2885"/>
    </row>
    <row r="2886" spans="20:20" x14ac:dyDescent="0.25">
      <c r="T2886"/>
    </row>
    <row r="2887" spans="20:20" x14ac:dyDescent="0.25">
      <c r="T2887"/>
    </row>
    <row r="2888" spans="20:20" x14ac:dyDescent="0.25">
      <c r="T2888"/>
    </row>
    <row r="2889" spans="20:20" x14ac:dyDescent="0.25">
      <c r="T2889"/>
    </row>
    <row r="2890" spans="20:20" x14ac:dyDescent="0.25">
      <c r="T2890"/>
    </row>
    <row r="2891" spans="20:20" x14ac:dyDescent="0.25">
      <c r="T2891"/>
    </row>
    <row r="2892" spans="20:20" x14ac:dyDescent="0.25">
      <c r="T2892"/>
    </row>
    <row r="2893" spans="20:20" x14ac:dyDescent="0.25">
      <c r="T2893"/>
    </row>
    <row r="2894" spans="20:20" x14ac:dyDescent="0.25">
      <c r="T2894"/>
    </row>
    <row r="2895" spans="20:20" x14ac:dyDescent="0.25">
      <c r="T2895"/>
    </row>
    <row r="2896" spans="20:20" x14ac:dyDescent="0.25">
      <c r="T2896"/>
    </row>
    <row r="2897" spans="20:20" x14ac:dyDescent="0.25">
      <c r="T2897"/>
    </row>
    <row r="2898" spans="20:20" x14ac:dyDescent="0.25">
      <c r="T2898"/>
    </row>
    <row r="2899" spans="20:20" x14ac:dyDescent="0.25">
      <c r="T2899"/>
    </row>
    <row r="2900" spans="20:20" x14ac:dyDescent="0.25">
      <c r="T2900"/>
    </row>
    <row r="2901" spans="20:20" x14ac:dyDescent="0.25">
      <c r="T2901"/>
    </row>
    <row r="2902" spans="20:20" x14ac:dyDescent="0.25">
      <c r="T2902"/>
    </row>
    <row r="2903" spans="20:20" x14ac:dyDescent="0.25">
      <c r="T2903"/>
    </row>
    <row r="2904" spans="20:20" x14ac:dyDescent="0.25">
      <c r="T2904"/>
    </row>
    <row r="2905" spans="20:20" x14ac:dyDescent="0.25">
      <c r="T2905"/>
    </row>
    <row r="2906" spans="20:20" x14ac:dyDescent="0.25">
      <c r="T2906"/>
    </row>
    <row r="2907" spans="20:20" x14ac:dyDescent="0.25">
      <c r="T2907"/>
    </row>
    <row r="2908" spans="20:20" x14ac:dyDescent="0.25">
      <c r="T2908"/>
    </row>
    <row r="2909" spans="20:20" x14ac:dyDescent="0.25">
      <c r="T2909"/>
    </row>
    <row r="2910" spans="20:20" x14ac:dyDescent="0.25">
      <c r="T2910"/>
    </row>
    <row r="2911" spans="20:20" x14ac:dyDescent="0.25">
      <c r="T2911"/>
    </row>
    <row r="2912" spans="20:20" x14ac:dyDescent="0.25">
      <c r="T2912"/>
    </row>
    <row r="2913" spans="20:20" x14ac:dyDescent="0.25">
      <c r="T2913"/>
    </row>
    <row r="2914" spans="20:20" x14ac:dyDescent="0.25">
      <c r="T2914"/>
    </row>
    <row r="2915" spans="20:20" x14ac:dyDescent="0.25">
      <c r="T2915"/>
    </row>
    <row r="2916" spans="20:20" x14ac:dyDescent="0.25">
      <c r="T2916"/>
    </row>
    <row r="2917" spans="20:20" x14ac:dyDescent="0.25">
      <c r="T2917"/>
    </row>
    <row r="2918" spans="20:20" x14ac:dyDescent="0.25">
      <c r="T2918"/>
    </row>
    <row r="2919" spans="20:20" x14ac:dyDescent="0.25">
      <c r="T2919"/>
    </row>
    <row r="2920" spans="20:20" x14ac:dyDescent="0.25">
      <c r="T2920"/>
    </row>
    <row r="2921" spans="20:20" x14ac:dyDescent="0.25">
      <c r="T2921"/>
    </row>
    <row r="2922" spans="20:20" x14ac:dyDescent="0.25">
      <c r="T2922"/>
    </row>
    <row r="2923" spans="20:20" x14ac:dyDescent="0.25">
      <c r="T2923"/>
    </row>
    <row r="2924" spans="20:20" x14ac:dyDescent="0.25">
      <c r="T2924"/>
    </row>
    <row r="2925" spans="20:20" x14ac:dyDescent="0.25">
      <c r="T2925"/>
    </row>
    <row r="2926" spans="20:20" x14ac:dyDescent="0.25">
      <c r="T2926"/>
    </row>
    <row r="2927" spans="20:20" x14ac:dyDescent="0.25">
      <c r="T2927"/>
    </row>
    <row r="2928" spans="20:20" x14ac:dyDescent="0.25">
      <c r="T2928"/>
    </row>
    <row r="2929" spans="20:20" x14ac:dyDescent="0.25">
      <c r="T2929"/>
    </row>
    <row r="2930" spans="20:20" x14ac:dyDescent="0.25">
      <c r="T2930"/>
    </row>
    <row r="2931" spans="20:20" x14ac:dyDescent="0.25">
      <c r="T2931"/>
    </row>
    <row r="2932" spans="20:20" x14ac:dyDescent="0.25">
      <c r="T2932"/>
    </row>
    <row r="2933" spans="20:20" x14ac:dyDescent="0.25">
      <c r="T2933"/>
    </row>
    <row r="2934" spans="20:20" x14ac:dyDescent="0.25">
      <c r="T2934"/>
    </row>
    <row r="2935" spans="20:20" x14ac:dyDescent="0.25">
      <c r="T2935"/>
    </row>
    <row r="2936" spans="20:20" x14ac:dyDescent="0.25">
      <c r="T2936"/>
    </row>
    <row r="2937" spans="20:20" x14ac:dyDescent="0.25">
      <c r="T2937"/>
    </row>
    <row r="2938" spans="20:20" x14ac:dyDescent="0.25">
      <c r="T2938"/>
    </row>
    <row r="2939" spans="20:20" x14ac:dyDescent="0.25">
      <c r="T2939"/>
    </row>
    <row r="2940" spans="20:20" x14ac:dyDescent="0.25">
      <c r="T2940"/>
    </row>
    <row r="2941" spans="20:20" x14ac:dyDescent="0.25">
      <c r="T2941"/>
    </row>
    <row r="2942" spans="20:20" x14ac:dyDescent="0.25">
      <c r="T2942"/>
    </row>
    <row r="2943" spans="20:20" x14ac:dyDescent="0.25">
      <c r="T2943"/>
    </row>
    <row r="2944" spans="20:20" x14ac:dyDescent="0.25">
      <c r="T2944"/>
    </row>
    <row r="2945" spans="20:20" x14ac:dyDescent="0.25">
      <c r="T2945"/>
    </row>
    <row r="2946" spans="20:20" x14ac:dyDescent="0.25">
      <c r="T2946"/>
    </row>
    <row r="2947" spans="20:20" x14ac:dyDescent="0.25">
      <c r="T2947"/>
    </row>
    <row r="2948" spans="20:20" x14ac:dyDescent="0.25">
      <c r="T2948"/>
    </row>
    <row r="2949" spans="20:20" x14ac:dyDescent="0.25">
      <c r="T2949"/>
    </row>
    <row r="2950" spans="20:20" x14ac:dyDescent="0.25">
      <c r="T2950"/>
    </row>
    <row r="2951" spans="20:20" x14ac:dyDescent="0.25">
      <c r="T2951"/>
    </row>
    <row r="2952" spans="20:20" x14ac:dyDescent="0.25">
      <c r="T2952"/>
    </row>
    <row r="2953" spans="20:20" x14ac:dyDescent="0.25">
      <c r="T2953"/>
    </row>
    <row r="2954" spans="20:20" x14ac:dyDescent="0.25">
      <c r="T2954"/>
    </row>
    <row r="2955" spans="20:20" x14ac:dyDescent="0.25">
      <c r="T2955"/>
    </row>
    <row r="2956" spans="20:20" x14ac:dyDescent="0.25">
      <c r="T2956"/>
    </row>
    <row r="2957" spans="20:20" x14ac:dyDescent="0.25">
      <c r="T2957"/>
    </row>
    <row r="2958" spans="20:20" x14ac:dyDescent="0.25">
      <c r="T2958"/>
    </row>
    <row r="2959" spans="20:20" x14ac:dyDescent="0.25">
      <c r="T2959"/>
    </row>
    <row r="2960" spans="20:20" x14ac:dyDescent="0.25">
      <c r="T2960"/>
    </row>
    <row r="2961" spans="20:20" x14ac:dyDescent="0.25">
      <c r="T2961"/>
    </row>
    <row r="2962" spans="20:20" x14ac:dyDescent="0.25">
      <c r="T2962"/>
    </row>
    <row r="2963" spans="20:20" x14ac:dyDescent="0.25">
      <c r="T2963"/>
    </row>
    <row r="2964" spans="20:20" x14ac:dyDescent="0.25">
      <c r="T2964"/>
    </row>
    <row r="2965" spans="20:20" x14ac:dyDescent="0.25">
      <c r="T2965"/>
    </row>
    <row r="2966" spans="20:20" x14ac:dyDescent="0.25">
      <c r="T2966"/>
    </row>
    <row r="2967" spans="20:20" x14ac:dyDescent="0.25">
      <c r="T2967"/>
    </row>
    <row r="2968" spans="20:20" x14ac:dyDescent="0.25">
      <c r="T2968"/>
    </row>
    <row r="2969" spans="20:20" x14ac:dyDescent="0.25">
      <c r="T2969"/>
    </row>
    <row r="2970" spans="20:20" x14ac:dyDescent="0.25">
      <c r="T2970"/>
    </row>
    <row r="2971" spans="20:20" x14ac:dyDescent="0.25">
      <c r="T2971"/>
    </row>
    <row r="2972" spans="20:20" x14ac:dyDescent="0.25">
      <c r="T2972"/>
    </row>
    <row r="2973" spans="20:20" x14ac:dyDescent="0.25">
      <c r="T2973"/>
    </row>
    <row r="2974" spans="20:20" x14ac:dyDescent="0.25">
      <c r="T2974"/>
    </row>
    <row r="2975" spans="20:20" x14ac:dyDescent="0.25">
      <c r="T2975"/>
    </row>
    <row r="2976" spans="20:20" x14ac:dyDescent="0.25">
      <c r="T2976"/>
    </row>
    <row r="2977" spans="20:20" x14ac:dyDescent="0.25">
      <c r="T2977"/>
    </row>
    <row r="2978" spans="20:20" x14ac:dyDescent="0.25">
      <c r="T2978"/>
    </row>
    <row r="2979" spans="20:20" x14ac:dyDescent="0.25">
      <c r="T2979"/>
    </row>
    <row r="2980" spans="20:20" x14ac:dyDescent="0.25">
      <c r="T2980"/>
    </row>
    <row r="2981" spans="20:20" x14ac:dyDescent="0.25">
      <c r="T2981"/>
    </row>
    <row r="2982" spans="20:20" x14ac:dyDescent="0.25">
      <c r="T2982"/>
    </row>
    <row r="2983" spans="20:20" x14ac:dyDescent="0.25">
      <c r="T2983"/>
    </row>
    <row r="2984" spans="20:20" x14ac:dyDescent="0.25">
      <c r="T2984"/>
    </row>
    <row r="2985" spans="20:20" x14ac:dyDescent="0.25">
      <c r="T2985"/>
    </row>
    <row r="2986" spans="20:20" x14ac:dyDescent="0.25">
      <c r="T2986"/>
    </row>
    <row r="2987" spans="20:20" x14ac:dyDescent="0.25">
      <c r="T2987"/>
    </row>
    <row r="2988" spans="20:20" x14ac:dyDescent="0.25">
      <c r="T2988"/>
    </row>
    <row r="2989" spans="20:20" x14ac:dyDescent="0.25">
      <c r="T2989"/>
    </row>
    <row r="2990" spans="20:20" x14ac:dyDescent="0.25">
      <c r="T2990"/>
    </row>
    <row r="2991" spans="20:20" x14ac:dyDescent="0.25">
      <c r="T2991"/>
    </row>
    <row r="2992" spans="20:20" x14ac:dyDescent="0.25">
      <c r="T2992"/>
    </row>
    <row r="2993" spans="20:20" x14ac:dyDescent="0.25">
      <c r="T2993"/>
    </row>
    <row r="2994" spans="20:20" x14ac:dyDescent="0.25">
      <c r="T2994"/>
    </row>
    <row r="2995" spans="20:20" x14ac:dyDescent="0.25">
      <c r="T2995"/>
    </row>
    <row r="2996" spans="20:20" x14ac:dyDescent="0.25">
      <c r="T2996"/>
    </row>
    <row r="2997" spans="20:20" x14ac:dyDescent="0.25">
      <c r="T2997"/>
    </row>
    <row r="2998" spans="20:20" x14ac:dyDescent="0.25">
      <c r="T2998"/>
    </row>
    <row r="2999" spans="20:20" x14ac:dyDescent="0.25">
      <c r="T2999"/>
    </row>
    <row r="3000" spans="20:20" x14ac:dyDescent="0.25">
      <c r="T3000"/>
    </row>
    <row r="3001" spans="20:20" x14ac:dyDescent="0.25">
      <c r="T3001"/>
    </row>
    <row r="3002" spans="20:20" x14ac:dyDescent="0.25">
      <c r="T3002"/>
    </row>
    <row r="3003" spans="20:20" x14ac:dyDescent="0.25">
      <c r="T3003"/>
    </row>
    <row r="3004" spans="20:20" x14ac:dyDescent="0.25">
      <c r="T3004"/>
    </row>
    <row r="3005" spans="20:20" x14ac:dyDescent="0.25">
      <c r="T3005"/>
    </row>
    <row r="3006" spans="20:20" x14ac:dyDescent="0.25">
      <c r="T3006"/>
    </row>
    <row r="3007" spans="20:20" x14ac:dyDescent="0.25">
      <c r="T3007"/>
    </row>
    <row r="3008" spans="20:20" x14ac:dyDescent="0.25">
      <c r="T3008"/>
    </row>
    <row r="3009" spans="20:20" x14ac:dyDescent="0.25">
      <c r="T3009"/>
    </row>
    <row r="3010" spans="20:20" x14ac:dyDescent="0.25">
      <c r="T3010"/>
    </row>
    <row r="3011" spans="20:20" x14ac:dyDescent="0.25">
      <c r="T3011"/>
    </row>
    <row r="3012" spans="20:20" x14ac:dyDescent="0.25">
      <c r="T3012"/>
    </row>
    <row r="3013" spans="20:20" x14ac:dyDescent="0.25">
      <c r="T3013"/>
    </row>
    <row r="3014" spans="20:20" x14ac:dyDescent="0.25">
      <c r="T3014"/>
    </row>
    <row r="3015" spans="20:20" x14ac:dyDescent="0.25">
      <c r="T3015"/>
    </row>
    <row r="3016" spans="20:20" x14ac:dyDescent="0.25">
      <c r="T3016"/>
    </row>
    <row r="3017" spans="20:20" x14ac:dyDescent="0.25">
      <c r="T3017"/>
    </row>
    <row r="3018" spans="20:20" x14ac:dyDescent="0.25">
      <c r="T3018"/>
    </row>
    <row r="3019" spans="20:20" x14ac:dyDescent="0.25">
      <c r="T3019"/>
    </row>
    <row r="3020" spans="20:20" x14ac:dyDescent="0.25">
      <c r="T3020"/>
    </row>
    <row r="3021" spans="20:20" x14ac:dyDescent="0.25">
      <c r="T3021"/>
    </row>
    <row r="3022" spans="20:20" x14ac:dyDescent="0.25">
      <c r="T3022"/>
    </row>
    <row r="3023" spans="20:20" x14ac:dyDescent="0.25">
      <c r="T3023"/>
    </row>
    <row r="3024" spans="20:20" x14ac:dyDescent="0.25">
      <c r="T3024"/>
    </row>
    <row r="3025" spans="20:20" x14ac:dyDescent="0.25">
      <c r="T3025"/>
    </row>
    <row r="3026" spans="20:20" x14ac:dyDescent="0.25">
      <c r="T3026"/>
    </row>
    <row r="3027" spans="20:20" x14ac:dyDescent="0.25">
      <c r="T3027"/>
    </row>
    <row r="3028" spans="20:20" x14ac:dyDescent="0.25">
      <c r="T3028"/>
    </row>
    <row r="3029" spans="20:20" x14ac:dyDescent="0.25">
      <c r="T3029"/>
    </row>
    <row r="3030" spans="20:20" x14ac:dyDescent="0.25">
      <c r="T3030"/>
    </row>
    <row r="3031" spans="20:20" x14ac:dyDescent="0.25">
      <c r="T3031"/>
    </row>
    <row r="3032" spans="20:20" x14ac:dyDescent="0.25">
      <c r="T3032"/>
    </row>
    <row r="3033" spans="20:20" x14ac:dyDescent="0.25">
      <c r="T3033"/>
    </row>
    <row r="3034" spans="20:20" x14ac:dyDescent="0.25">
      <c r="T3034"/>
    </row>
    <row r="3035" spans="20:20" x14ac:dyDescent="0.25">
      <c r="T3035"/>
    </row>
    <row r="3036" spans="20:20" x14ac:dyDescent="0.25">
      <c r="T3036"/>
    </row>
    <row r="3037" spans="20:20" x14ac:dyDescent="0.25">
      <c r="T3037"/>
    </row>
    <row r="3038" spans="20:20" x14ac:dyDescent="0.25">
      <c r="T3038"/>
    </row>
    <row r="3039" spans="20:20" x14ac:dyDescent="0.25">
      <c r="T3039"/>
    </row>
    <row r="3040" spans="20:20" x14ac:dyDescent="0.25">
      <c r="T3040"/>
    </row>
    <row r="3041" spans="20:20" x14ac:dyDescent="0.25">
      <c r="T3041"/>
    </row>
    <row r="3042" spans="20:20" x14ac:dyDescent="0.25">
      <c r="T3042"/>
    </row>
    <row r="3043" spans="20:20" x14ac:dyDescent="0.25">
      <c r="T3043"/>
    </row>
    <row r="3044" spans="20:20" x14ac:dyDescent="0.25">
      <c r="T3044"/>
    </row>
    <row r="3045" spans="20:20" x14ac:dyDescent="0.25">
      <c r="T3045"/>
    </row>
    <row r="3046" spans="20:20" x14ac:dyDescent="0.25">
      <c r="T3046"/>
    </row>
    <row r="3047" spans="20:20" x14ac:dyDescent="0.25">
      <c r="T3047"/>
    </row>
    <row r="3048" spans="20:20" x14ac:dyDescent="0.25">
      <c r="T3048"/>
    </row>
    <row r="3049" spans="20:20" x14ac:dyDescent="0.25">
      <c r="T3049"/>
    </row>
    <row r="3050" spans="20:20" x14ac:dyDescent="0.25">
      <c r="T3050"/>
    </row>
    <row r="3051" spans="20:20" x14ac:dyDescent="0.25">
      <c r="T3051"/>
    </row>
    <row r="3052" spans="20:20" x14ac:dyDescent="0.25">
      <c r="T3052"/>
    </row>
    <row r="3053" spans="20:20" x14ac:dyDescent="0.25">
      <c r="T3053"/>
    </row>
    <row r="3054" spans="20:20" x14ac:dyDescent="0.25">
      <c r="T3054"/>
    </row>
    <row r="3055" spans="20:20" x14ac:dyDescent="0.25">
      <c r="T3055"/>
    </row>
    <row r="3056" spans="20:20" x14ac:dyDescent="0.25">
      <c r="T3056"/>
    </row>
    <row r="3057" spans="20:20" x14ac:dyDescent="0.25">
      <c r="T3057"/>
    </row>
    <row r="3058" spans="20:20" x14ac:dyDescent="0.25">
      <c r="T3058"/>
    </row>
    <row r="3059" spans="20:20" x14ac:dyDescent="0.25">
      <c r="T3059"/>
    </row>
    <row r="3060" spans="20:20" x14ac:dyDescent="0.25">
      <c r="T3060"/>
    </row>
    <row r="3061" spans="20:20" x14ac:dyDescent="0.25">
      <c r="T3061"/>
    </row>
    <row r="3062" spans="20:20" x14ac:dyDescent="0.25">
      <c r="T3062"/>
    </row>
    <row r="3063" spans="20:20" x14ac:dyDescent="0.25">
      <c r="T3063"/>
    </row>
    <row r="3064" spans="20:20" x14ac:dyDescent="0.25">
      <c r="T3064"/>
    </row>
    <row r="3065" spans="20:20" x14ac:dyDescent="0.25">
      <c r="T3065"/>
    </row>
    <row r="3066" spans="20:20" x14ac:dyDescent="0.25">
      <c r="T3066"/>
    </row>
    <row r="3067" spans="20:20" x14ac:dyDescent="0.25">
      <c r="T3067"/>
    </row>
    <row r="3068" spans="20:20" x14ac:dyDescent="0.25">
      <c r="T3068"/>
    </row>
    <row r="3069" spans="20:20" x14ac:dyDescent="0.25">
      <c r="T3069"/>
    </row>
    <row r="3070" spans="20:20" x14ac:dyDescent="0.25">
      <c r="T3070"/>
    </row>
    <row r="3071" spans="20:20" x14ac:dyDescent="0.25">
      <c r="T3071"/>
    </row>
    <row r="3072" spans="20:20" x14ac:dyDescent="0.25">
      <c r="T3072"/>
    </row>
    <row r="3073" spans="20:20" x14ac:dyDescent="0.25">
      <c r="T3073"/>
    </row>
    <row r="3074" spans="20:20" x14ac:dyDescent="0.25">
      <c r="T3074"/>
    </row>
    <row r="3075" spans="20:20" x14ac:dyDescent="0.25">
      <c r="T3075"/>
    </row>
    <row r="3076" spans="20:20" x14ac:dyDescent="0.25">
      <c r="T3076"/>
    </row>
    <row r="3077" spans="20:20" x14ac:dyDescent="0.25">
      <c r="T3077"/>
    </row>
    <row r="3078" spans="20:20" x14ac:dyDescent="0.25">
      <c r="T3078"/>
    </row>
    <row r="3079" spans="20:20" x14ac:dyDescent="0.25">
      <c r="T3079"/>
    </row>
    <row r="3080" spans="20:20" x14ac:dyDescent="0.25">
      <c r="T3080"/>
    </row>
    <row r="3081" spans="20:20" x14ac:dyDescent="0.25">
      <c r="T3081"/>
    </row>
    <row r="3082" spans="20:20" x14ac:dyDescent="0.25">
      <c r="T3082"/>
    </row>
    <row r="3083" spans="20:20" x14ac:dyDescent="0.25">
      <c r="T3083"/>
    </row>
    <row r="3084" spans="20:20" x14ac:dyDescent="0.25">
      <c r="T3084"/>
    </row>
    <row r="3085" spans="20:20" x14ac:dyDescent="0.25">
      <c r="T3085"/>
    </row>
    <row r="3086" spans="20:20" x14ac:dyDescent="0.25">
      <c r="T3086"/>
    </row>
    <row r="3087" spans="20:20" x14ac:dyDescent="0.25">
      <c r="T3087"/>
    </row>
    <row r="3088" spans="20:20" x14ac:dyDescent="0.25">
      <c r="T3088"/>
    </row>
    <row r="3089" spans="20:20" x14ac:dyDescent="0.25">
      <c r="T3089"/>
    </row>
    <row r="3090" spans="20:20" x14ac:dyDescent="0.25">
      <c r="T3090"/>
    </row>
    <row r="3091" spans="20:20" x14ac:dyDescent="0.25">
      <c r="T3091"/>
    </row>
    <row r="3092" spans="20:20" x14ac:dyDescent="0.25">
      <c r="T3092"/>
    </row>
    <row r="3093" spans="20:20" x14ac:dyDescent="0.25">
      <c r="T3093"/>
    </row>
    <row r="3094" spans="20:20" x14ac:dyDescent="0.25">
      <c r="T3094"/>
    </row>
    <row r="3095" spans="20:20" x14ac:dyDescent="0.25">
      <c r="T3095"/>
    </row>
    <row r="3096" spans="20:20" x14ac:dyDescent="0.25">
      <c r="T3096"/>
    </row>
    <row r="3097" spans="20:20" x14ac:dyDescent="0.25">
      <c r="T3097"/>
    </row>
    <row r="3098" spans="20:20" x14ac:dyDescent="0.25">
      <c r="T3098"/>
    </row>
    <row r="3099" spans="20:20" x14ac:dyDescent="0.25">
      <c r="T3099"/>
    </row>
    <row r="3100" spans="20:20" x14ac:dyDescent="0.25">
      <c r="T3100"/>
    </row>
    <row r="3101" spans="20:20" x14ac:dyDescent="0.25">
      <c r="T3101"/>
    </row>
    <row r="3102" spans="20:20" x14ac:dyDescent="0.25">
      <c r="T3102"/>
    </row>
    <row r="3103" spans="20:20" x14ac:dyDescent="0.25">
      <c r="T3103"/>
    </row>
    <row r="3104" spans="20:20" x14ac:dyDescent="0.25">
      <c r="T3104"/>
    </row>
    <row r="3105" spans="20:20" x14ac:dyDescent="0.25">
      <c r="T3105"/>
    </row>
    <row r="3106" spans="20:20" x14ac:dyDescent="0.25">
      <c r="T3106"/>
    </row>
    <row r="3107" spans="20:20" x14ac:dyDescent="0.25">
      <c r="T3107"/>
    </row>
    <row r="3108" spans="20:20" x14ac:dyDescent="0.25">
      <c r="T3108"/>
    </row>
    <row r="3109" spans="20:20" x14ac:dyDescent="0.25">
      <c r="T3109"/>
    </row>
    <row r="3110" spans="20:20" x14ac:dyDescent="0.25">
      <c r="T3110"/>
    </row>
    <row r="3111" spans="20:20" x14ac:dyDescent="0.25">
      <c r="T3111"/>
    </row>
    <row r="3112" spans="20:20" x14ac:dyDescent="0.25">
      <c r="T3112"/>
    </row>
    <row r="3113" spans="20:20" x14ac:dyDescent="0.25">
      <c r="T3113"/>
    </row>
    <row r="3114" spans="20:20" x14ac:dyDescent="0.25">
      <c r="T3114"/>
    </row>
    <row r="3115" spans="20:20" x14ac:dyDescent="0.25">
      <c r="T3115"/>
    </row>
    <row r="3116" spans="20:20" x14ac:dyDescent="0.25">
      <c r="T3116"/>
    </row>
    <row r="3117" spans="20:20" x14ac:dyDescent="0.25">
      <c r="T3117"/>
    </row>
    <row r="3118" spans="20:20" x14ac:dyDescent="0.25">
      <c r="T3118"/>
    </row>
    <row r="3119" spans="20:20" x14ac:dyDescent="0.25">
      <c r="T3119"/>
    </row>
    <row r="3120" spans="20:20" x14ac:dyDescent="0.25">
      <c r="T3120"/>
    </row>
    <row r="3121" spans="20:20" x14ac:dyDescent="0.25">
      <c r="T3121"/>
    </row>
    <row r="3122" spans="20:20" x14ac:dyDescent="0.25">
      <c r="T3122"/>
    </row>
    <row r="3123" spans="20:20" x14ac:dyDescent="0.25">
      <c r="T3123"/>
    </row>
    <row r="3124" spans="20:20" x14ac:dyDescent="0.25">
      <c r="T3124"/>
    </row>
    <row r="3125" spans="20:20" x14ac:dyDescent="0.25">
      <c r="T3125"/>
    </row>
    <row r="3126" spans="20:20" x14ac:dyDescent="0.25">
      <c r="T3126"/>
    </row>
    <row r="3127" spans="20:20" x14ac:dyDescent="0.25">
      <c r="T3127"/>
    </row>
    <row r="3128" spans="20:20" x14ac:dyDescent="0.25">
      <c r="T3128"/>
    </row>
    <row r="3129" spans="20:20" x14ac:dyDescent="0.25">
      <c r="T3129"/>
    </row>
    <row r="3130" spans="20:20" x14ac:dyDescent="0.25">
      <c r="T3130"/>
    </row>
    <row r="3131" spans="20:20" x14ac:dyDescent="0.25">
      <c r="T3131"/>
    </row>
    <row r="3132" spans="20:20" x14ac:dyDescent="0.25">
      <c r="T3132"/>
    </row>
    <row r="3133" spans="20:20" x14ac:dyDescent="0.25">
      <c r="T3133"/>
    </row>
    <row r="3134" spans="20:20" x14ac:dyDescent="0.25">
      <c r="T3134"/>
    </row>
    <row r="3135" spans="20:20" x14ac:dyDescent="0.25">
      <c r="T3135"/>
    </row>
    <row r="3136" spans="20:20" x14ac:dyDescent="0.25">
      <c r="T3136"/>
    </row>
    <row r="3137" spans="20:20" x14ac:dyDescent="0.25">
      <c r="T3137"/>
    </row>
    <row r="3138" spans="20:20" x14ac:dyDescent="0.25">
      <c r="T3138"/>
    </row>
    <row r="3139" spans="20:20" x14ac:dyDescent="0.25">
      <c r="T3139"/>
    </row>
    <row r="3140" spans="20:20" x14ac:dyDescent="0.25">
      <c r="T3140"/>
    </row>
    <row r="3141" spans="20:20" x14ac:dyDescent="0.25">
      <c r="T3141"/>
    </row>
    <row r="3142" spans="20:20" x14ac:dyDescent="0.25">
      <c r="T3142"/>
    </row>
    <row r="3143" spans="20:20" x14ac:dyDescent="0.25">
      <c r="T3143"/>
    </row>
    <row r="3144" spans="20:20" x14ac:dyDescent="0.25">
      <c r="T3144"/>
    </row>
    <row r="3145" spans="20:20" x14ac:dyDescent="0.25">
      <c r="T3145"/>
    </row>
    <row r="3146" spans="20:20" x14ac:dyDescent="0.25">
      <c r="T3146"/>
    </row>
    <row r="3147" spans="20:20" x14ac:dyDescent="0.25">
      <c r="T3147"/>
    </row>
    <row r="3148" spans="20:20" x14ac:dyDescent="0.25">
      <c r="T3148"/>
    </row>
    <row r="3149" spans="20:20" x14ac:dyDescent="0.25">
      <c r="T3149"/>
    </row>
    <row r="3150" spans="20:20" x14ac:dyDescent="0.25">
      <c r="T3150"/>
    </row>
    <row r="3151" spans="20:20" x14ac:dyDescent="0.25">
      <c r="T3151"/>
    </row>
    <row r="3152" spans="20:20" x14ac:dyDescent="0.25">
      <c r="T3152"/>
    </row>
    <row r="3153" spans="20:20" x14ac:dyDescent="0.25">
      <c r="T3153"/>
    </row>
    <row r="3154" spans="20:20" x14ac:dyDescent="0.25">
      <c r="T3154"/>
    </row>
    <row r="3155" spans="20:20" x14ac:dyDescent="0.25">
      <c r="T3155"/>
    </row>
    <row r="3156" spans="20:20" x14ac:dyDescent="0.25">
      <c r="T3156"/>
    </row>
    <row r="3157" spans="20:20" x14ac:dyDescent="0.25">
      <c r="T3157"/>
    </row>
    <row r="3158" spans="20:20" x14ac:dyDescent="0.25">
      <c r="T3158"/>
    </row>
    <row r="3159" spans="20:20" x14ac:dyDescent="0.25">
      <c r="T3159"/>
    </row>
    <row r="3160" spans="20:20" x14ac:dyDescent="0.25">
      <c r="T3160"/>
    </row>
    <row r="3161" spans="20:20" x14ac:dyDescent="0.25">
      <c r="T3161"/>
    </row>
    <row r="3162" spans="20:20" x14ac:dyDescent="0.25">
      <c r="T3162"/>
    </row>
    <row r="3163" spans="20:20" x14ac:dyDescent="0.25">
      <c r="T3163"/>
    </row>
    <row r="3164" spans="20:20" x14ac:dyDescent="0.25">
      <c r="T3164"/>
    </row>
    <row r="3165" spans="20:20" x14ac:dyDescent="0.25">
      <c r="T3165"/>
    </row>
    <row r="3166" spans="20:20" x14ac:dyDescent="0.25">
      <c r="T3166"/>
    </row>
    <row r="3167" spans="20:20" x14ac:dyDescent="0.25">
      <c r="T3167"/>
    </row>
    <row r="3168" spans="20:20" x14ac:dyDescent="0.25">
      <c r="T3168"/>
    </row>
    <row r="3169" spans="20:20" x14ac:dyDescent="0.25">
      <c r="T3169"/>
    </row>
    <row r="3170" spans="20:20" x14ac:dyDescent="0.25">
      <c r="T3170"/>
    </row>
    <row r="3171" spans="20:20" x14ac:dyDescent="0.25">
      <c r="T3171"/>
    </row>
    <row r="3172" spans="20:20" x14ac:dyDescent="0.25">
      <c r="T3172"/>
    </row>
    <row r="3173" spans="20:20" x14ac:dyDescent="0.25">
      <c r="T3173"/>
    </row>
    <row r="3174" spans="20:20" x14ac:dyDescent="0.25">
      <c r="T3174"/>
    </row>
    <row r="3175" spans="20:20" x14ac:dyDescent="0.25">
      <c r="T3175"/>
    </row>
    <row r="3176" spans="20:20" x14ac:dyDescent="0.25">
      <c r="T3176"/>
    </row>
    <row r="3177" spans="20:20" x14ac:dyDescent="0.25">
      <c r="T3177"/>
    </row>
    <row r="3178" spans="20:20" x14ac:dyDescent="0.25">
      <c r="T3178"/>
    </row>
    <row r="3179" spans="20:20" x14ac:dyDescent="0.25">
      <c r="T3179"/>
    </row>
    <row r="3180" spans="20:20" x14ac:dyDescent="0.25">
      <c r="T3180"/>
    </row>
    <row r="3181" spans="20:20" x14ac:dyDescent="0.25">
      <c r="T3181"/>
    </row>
    <row r="3182" spans="20:20" x14ac:dyDescent="0.25">
      <c r="T3182"/>
    </row>
    <row r="3183" spans="20:20" x14ac:dyDescent="0.25">
      <c r="T3183"/>
    </row>
    <row r="3184" spans="20:20" x14ac:dyDescent="0.25">
      <c r="T3184"/>
    </row>
    <row r="3185" spans="20:20" x14ac:dyDescent="0.25">
      <c r="T3185"/>
    </row>
    <row r="3186" spans="20:20" x14ac:dyDescent="0.25">
      <c r="T3186"/>
    </row>
    <row r="3187" spans="20:20" x14ac:dyDescent="0.25">
      <c r="T3187"/>
    </row>
    <row r="3188" spans="20:20" x14ac:dyDescent="0.25">
      <c r="T3188"/>
    </row>
    <row r="3189" spans="20:20" x14ac:dyDescent="0.25">
      <c r="T3189"/>
    </row>
    <row r="3190" spans="20:20" x14ac:dyDescent="0.25">
      <c r="T3190"/>
    </row>
    <row r="3191" spans="20:20" x14ac:dyDescent="0.25">
      <c r="T3191"/>
    </row>
    <row r="3192" spans="20:20" x14ac:dyDescent="0.25">
      <c r="T3192"/>
    </row>
    <row r="3193" spans="20:20" x14ac:dyDescent="0.25">
      <c r="T3193"/>
    </row>
    <row r="3194" spans="20:20" x14ac:dyDescent="0.25">
      <c r="T3194"/>
    </row>
    <row r="3195" spans="20:20" x14ac:dyDescent="0.25">
      <c r="T3195"/>
    </row>
    <row r="3196" spans="20:20" x14ac:dyDescent="0.25">
      <c r="T3196"/>
    </row>
    <row r="3197" spans="20:20" x14ac:dyDescent="0.25">
      <c r="T3197"/>
    </row>
    <row r="3198" spans="20:20" x14ac:dyDescent="0.25">
      <c r="T3198"/>
    </row>
    <row r="3199" spans="20:20" x14ac:dyDescent="0.25">
      <c r="T3199"/>
    </row>
    <row r="3200" spans="20:20" x14ac:dyDescent="0.25">
      <c r="T3200"/>
    </row>
    <row r="3201" spans="20:20" x14ac:dyDescent="0.25">
      <c r="T3201"/>
    </row>
    <row r="3202" spans="20:20" x14ac:dyDescent="0.25">
      <c r="T3202"/>
    </row>
    <row r="3203" spans="20:20" x14ac:dyDescent="0.25">
      <c r="T3203"/>
    </row>
    <row r="3204" spans="20:20" x14ac:dyDescent="0.25">
      <c r="T3204"/>
    </row>
    <row r="3205" spans="20:20" x14ac:dyDescent="0.25">
      <c r="T3205"/>
    </row>
    <row r="3206" spans="20:20" x14ac:dyDescent="0.25">
      <c r="T3206"/>
    </row>
    <row r="3207" spans="20:20" x14ac:dyDescent="0.25">
      <c r="T3207"/>
    </row>
    <row r="3208" spans="20:20" x14ac:dyDescent="0.25">
      <c r="T3208"/>
    </row>
    <row r="3209" spans="20:20" x14ac:dyDescent="0.25">
      <c r="T3209"/>
    </row>
    <row r="3210" spans="20:20" x14ac:dyDescent="0.25">
      <c r="T3210"/>
    </row>
    <row r="3211" spans="20:20" x14ac:dyDescent="0.25">
      <c r="T3211"/>
    </row>
    <row r="3212" spans="20:20" x14ac:dyDescent="0.25">
      <c r="T3212"/>
    </row>
    <row r="3213" spans="20:20" x14ac:dyDescent="0.25">
      <c r="T3213"/>
    </row>
    <row r="3214" spans="20:20" x14ac:dyDescent="0.25">
      <c r="T3214"/>
    </row>
    <row r="3215" spans="20:20" x14ac:dyDescent="0.25">
      <c r="T3215"/>
    </row>
    <row r="3216" spans="20:20" x14ac:dyDescent="0.25">
      <c r="T3216"/>
    </row>
    <row r="3217" spans="20:20" x14ac:dyDescent="0.25">
      <c r="T3217"/>
    </row>
    <row r="3218" spans="20:20" x14ac:dyDescent="0.25">
      <c r="T3218"/>
    </row>
    <row r="3219" spans="20:20" x14ac:dyDescent="0.25">
      <c r="T3219"/>
    </row>
    <row r="3220" spans="20:20" x14ac:dyDescent="0.25">
      <c r="T3220"/>
    </row>
    <row r="3221" spans="20:20" x14ac:dyDescent="0.25">
      <c r="T3221"/>
    </row>
    <row r="3222" spans="20:20" x14ac:dyDescent="0.25">
      <c r="T3222"/>
    </row>
    <row r="3223" spans="20:20" x14ac:dyDescent="0.25">
      <c r="T3223"/>
    </row>
    <row r="3224" spans="20:20" x14ac:dyDescent="0.25">
      <c r="T3224"/>
    </row>
    <row r="3225" spans="20:20" x14ac:dyDescent="0.25">
      <c r="T3225"/>
    </row>
    <row r="3226" spans="20:20" x14ac:dyDescent="0.25">
      <c r="T3226"/>
    </row>
    <row r="3227" spans="20:20" x14ac:dyDescent="0.25">
      <c r="T3227"/>
    </row>
    <row r="3228" spans="20:20" x14ac:dyDescent="0.25">
      <c r="T3228"/>
    </row>
    <row r="3229" spans="20:20" x14ac:dyDescent="0.25">
      <c r="T3229"/>
    </row>
    <row r="3230" spans="20:20" x14ac:dyDescent="0.25">
      <c r="T3230"/>
    </row>
    <row r="3231" spans="20:20" x14ac:dyDescent="0.25">
      <c r="T3231"/>
    </row>
    <row r="3232" spans="20:20" x14ac:dyDescent="0.25">
      <c r="T3232"/>
    </row>
    <row r="3233" spans="20:20" x14ac:dyDescent="0.25">
      <c r="T3233"/>
    </row>
    <row r="3234" spans="20:20" x14ac:dyDescent="0.25">
      <c r="T3234"/>
    </row>
    <row r="3235" spans="20:20" x14ac:dyDescent="0.25">
      <c r="T3235"/>
    </row>
    <row r="3236" spans="20:20" x14ac:dyDescent="0.25">
      <c r="T3236"/>
    </row>
    <row r="3237" spans="20:20" x14ac:dyDescent="0.25">
      <c r="T3237"/>
    </row>
    <row r="3238" spans="20:20" x14ac:dyDescent="0.25">
      <c r="T3238"/>
    </row>
    <row r="3239" spans="20:20" x14ac:dyDescent="0.25">
      <c r="T3239"/>
    </row>
    <row r="3240" spans="20:20" x14ac:dyDescent="0.25">
      <c r="T3240"/>
    </row>
    <row r="3241" spans="20:20" x14ac:dyDescent="0.25">
      <c r="T3241"/>
    </row>
    <row r="3242" spans="20:20" x14ac:dyDescent="0.25">
      <c r="T3242"/>
    </row>
    <row r="3243" spans="20:20" x14ac:dyDescent="0.25">
      <c r="T3243"/>
    </row>
    <row r="3244" spans="20:20" x14ac:dyDescent="0.25">
      <c r="T3244"/>
    </row>
    <row r="3245" spans="20:20" x14ac:dyDescent="0.25">
      <c r="T3245"/>
    </row>
    <row r="3246" spans="20:20" x14ac:dyDescent="0.25">
      <c r="T3246"/>
    </row>
    <row r="3247" spans="20:20" x14ac:dyDescent="0.25">
      <c r="T3247"/>
    </row>
    <row r="3248" spans="20:20" x14ac:dyDescent="0.25">
      <c r="T3248"/>
    </row>
    <row r="3249" spans="20:20" x14ac:dyDescent="0.25">
      <c r="T3249"/>
    </row>
    <row r="3250" spans="20:20" x14ac:dyDescent="0.25">
      <c r="T3250"/>
    </row>
    <row r="3251" spans="20:20" x14ac:dyDescent="0.25">
      <c r="T3251"/>
    </row>
    <row r="3252" spans="20:20" x14ac:dyDescent="0.25">
      <c r="T3252"/>
    </row>
    <row r="3253" spans="20:20" x14ac:dyDescent="0.25">
      <c r="T3253"/>
    </row>
    <row r="3254" spans="20:20" x14ac:dyDescent="0.25">
      <c r="T3254"/>
    </row>
    <row r="3255" spans="20:20" x14ac:dyDescent="0.25">
      <c r="T3255"/>
    </row>
    <row r="3256" spans="20:20" x14ac:dyDescent="0.25">
      <c r="T3256"/>
    </row>
    <row r="3257" spans="20:20" x14ac:dyDescent="0.25">
      <c r="T3257"/>
    </row>
    <row r="3258" spans="20:20" x14ac:dyDescent="0.25">
      <c r="T3258"/>
    </row>
    <row r="3259" spans="20:20" x14ac:dyDescent="0.25">
      <c r="T3259"/>
    </row>
    <row r="3260" spans="20:20" x14ac:dyDescent="0.25">
      <c r="T3260"/>
    </row>
    <row r="3261" spans="20:20" x14ac:dyDescent="0.25">
      <c r="T3261"/>
    </row>
    <row r="3262" spans="20:20" x14ac:dyDescent="0.25">
      <c r="T3262"/>
    </row>
    <row r="3263" spans="20:20" x14ac:dyDescent="0.25">
      <c r="T3263"/>
    </row>
    <row r="3264" spans="20:20" x14ac:dyDescent="0.25">
      <c r="T3264"/>
    </row>
    <row r="3265" spans="20:20" x14ac:dyDescent="0.25">
      <c r="T3265"/>
    </row>
    <row r="3266" spans="20:20" x14ac:dyDescent="0.25">
      <c r="T3266"/>
    </row>
    <row r="3267" spans="20:20" x14ac:dyDescent="0.25">
      <c r="T3267"/>
    </row>
    <row r="3268" spans="20:20" x14ac:dyDescent="0.25">
      <c r="T3268"/>
    </row>
    <row r="3269" spans="20:20" x14ac:dyDescent="0.25">
      <c r="T3269"/>
    </row>
    <row r="3270" spans="20:20" x14ac:dyDescent="0.25">
      <c r="T3270"/>
    </row>
    <row r="3271" spans="20:20" x14ac:dyDescent="0.25">
      <c r="T3271"/>
    </row>
    <row r="3272" spans="20:20" x14ac:dyDescent="0.25">
      <c r="T3272"/>
    </row>
    <row r="3273" spans="20:20" x14ac:dyDescent="0.25">
      <c r="T3273"/>
    </row>
    <row r="3274" spans="20:20" x14ac:dyDescent="0.25">
      <c r="T3274"/>
    </row>
    <row r="3275" spans="20:20" x14ac:dyDescent="0.25">
      <c r="T3275"/>
    </row>
    <row r="3276" spans="20:20" x14ac:dyDescent="0.25">
      <c r="T3276"/>
    </row>
    <row r="3277" spans="20:20" x14ac:dyDescent="0.25">
      <c r="T3277"/>
    </row>
    <row r="3278" spans="20:20" x14ac:dyDescent="0.25">
      <c r="T3278"/>
    </row>
    <row r="3279" spans="20:20" x14ac:dyDescent="0.25">
      <c r="T3279"/>
    </row>
    <row r="3280" spans="20:20" x14ac:dyDescent="0.25">
      <c r="T3280"/>
    </row>
    <row r="3281" spans="20:20" x14ac:dyDescent="0.25">
      <c r="T3281"/>
    </row>
    <row r="3282" spans="20:20" x14ac:dyDescent="0.25">
      <c r="T3282"/>
    </row>
    <row r="3283" spans="20:20" x14ac:dyDescent="0.25">
      <c r="T3283"/>
    </row>
    <row r="3284" spans="20:20" x14ac:dyDescent="0.25">
      <c r="T3284"/>
    </row>
    <row r="3285" spans="20:20" x14ac:dyDescent="0.25">
      <c r="T3285"/>
    </row>
    <row r="3286" spans="20:20" x14ac:dyDescent="0.25">
      <c r="T3286"/>
    </row>
    <row r="3287" spans="20:20" x14ac:dyDescent="0.25">
      <c r="T3287"/>
    </row>
    <row r="3288" spans="20:20" x14ac:dyDescent="0.25">
      <c r="T3288"/>
    </row>
    <row r="3289" spans="20:20" x14ac:dyDescent="0.25">
      <c r="T3289"/>
    </row>
    <row r="3290" spans="20:20" x14ac:dyDescent="0.25">
      <c r="T3290"/>
    </row>
    <row r="3291" spans="20:20" x14ac:dyDescent="0.25">
      <c r="T3291"/>
    </row>
    <row r="3292" spans="20:20" x14ac:dyDescent="0.25">
      <c r="T3292"/>
    </row>
    <row r="3293" spans="20:20" x14ac:dyDescent="0.25">
      <c r="T3293"/>
    </row>
    <row r="3294" spans="20:20" x14ac:dyDescent="0.25">
      <c r="T3294"/>
    </row>
    <row r="3295" spans="20:20" x14ac:dyDescent="0.25">
      <c r="T3295"/>
    </row>
    <row r="3296" spans="20:20" x14ac:dyDescent="0.25">
      <c r="T3296"/>
    </row>
    <row r="3297" spans="20:20" x14ac:dyDescent="0.25">
      <c r="T3297"/>
    </row>
    <row r="3298" spans="20:20" x14ac:dyDescent="0.25">
      <c r="T3298"/>
    </row>
    <row r="3299" spans="20:20" x14ac:dyDescent="0.25">
      <c r="T3299"/>
    </row>
    <row r="3300" spans="20:20" x14ac:dyDescent="0.25">
      <c r="T3300"/>
    </row>
    <row r="3301" spans="20:20" x14ac:dyDescent="0.25">
      <c r="T3301"/>
    </row>
    <row r="3302" spans="20:20" x14ac:dyDescent="0.25">
      <c r="T3302"/>
    </row>
    <row r="3303" spans="20:20" x14ac:dyDescent="0.25">
      <c r="T3303"/>
    </row>
    <row r="3304" spans="20:20" x14ac:dyDescent="0.25">
      <c r="T3304"/>
    </row>
    <row r="3305" spans="20:20" x14ac:dyDescent="0.25">
      <c r="T3305"/>
    </row>
    <row r="3306" spans="20:20" x14ac:dyDescent="0.25">
      <c r="T3306"/>
    </row>
    <row r="3307" spans="20:20" x14ac:dyDescent="0.25">
      <c r="T3307"/>
    </row>
    <row r="3308" spans="20:20" x14ac:dyDescent="0.25">
      <c r="T3308"/>
    </row>
    <row r="3309" spans="20:20" x14ac:dyDescent="0.25">
      <c r="T3309"/>
    </row>
    <row r="3310" spans="20:20" x14ac:dyDescent="0.25">
      <c r="T3310"/>
    </row>
    <row r="3311" spans="20:20" x14ac:dyDescent="0.25">
      <c r="T3311"/>
    </row>
    <row r="3312" spans="20:20" x14ac:dyDescent="0.25">
      <c r="T3312"/>
    </row>
    <row r="3313" spans="20:20" x14ac:dyDescent="0.25">
      <c r="T3313"/>
    </row>
    <row r="3314" spans="20:20" x14ac:dyDescent="0.25">
      <c r="T3314"/>
    </row>
    <row r="3315" spans="20:20" x14ac:dyDescent="0.25">
      <c r="T3315"/>
    </row>
    <row r="3316" spans="20:20" x14ac:dyDescent="0.25">
      <c r="T3316"/>
    </row>
    <row r="3317" spans="20:20" x14ac:dyDescent="0.25">
      <c r="T3317"/>
    </row>
    <row r="3318" spans="20:20" x14ac:dyDescent="0.25">
      <c r="T3318"/>
    </row>
    <row r="3319" spans="20:20" x14ac:dyDescent="0.25">
      <c r="T3319"/>
    </row>
    <row r="3320" spans="20:20" x14ac:dyDescent="0.25">
      <c r="T3320"/>
    </row>
    <row r="3321" spans="20:20" x14ac:dyDescent="0.25">
      <c r="T3321"/>
    </row>
    <row r="3322" spans="20:20" x14ac:dyDescent="0.25">
      <c r="T3322"/>
    </row>
    <row r="3323" spans="20:20" x14ac:dyDescent="0.25">
      <c r="T3323"/>
    </row>
    <row r="3324" spans="20:20" x14ac:dyDescent="0.25">
      <c r="T3324"/>
    </row>
    <row r="3325" spans="20:20" x14ac:dyDescent="0.25">
      <c r="T3325"/>
    </row>
    <row r="3326" spans="20:20" x14ac:dyDescent="0.25">
      <c r="T3326"/>
    </row>
    <row r="3327" spans="20:20" x14ac:dyDescent="0.25">
      <c r="T3327"/>
    </row>
    <row r="3328" spans="20:20" x14ac:dyDescent="0.25">
      <c r="T3328"/>
    </row>
    <row r="3329" spans="20:20" x14ac:dyDescent="0.25">
      <c r="T3329"/>
    </row>
    <row r="3330" spans="20:20" x14ac:dyDescent="0.25">
      <c r="T3330"/>
    </row>
    <row r="3331" spans="20:20" x14ac:dyDescent="0.25">
      <c r="T3331"/>
    </row>
    <row r="3332" spans="20:20" x14ac:dyDescent="0.25">
      <c r="T3332"/>
    </row>
    <row r="3333" spans="20:20" x14ac:dyDescent="0.25">
      <c r="T3333"/>
    </row>
    <row r="3334" spans="20:20" x14ac:dyDescent="0.25">
      <c r="T3334"/>
    </row>
    <row r="3335" spans="20:20" x14ac:dyDescent="0.25">
      <c r="T3335"/>
    </row>
    <row r="3336" spans="20:20" x14ac:dyDescent="0.25">
      <c r="T3336"/>
    </row>
    <row r="3337" spans="20:20" x14ac:dyDescent="0.25">
      <c r="T3337"/>
    </row>
    <row r="3338" spans="20:20" x14ac:dyDescent="0.25">
      <c r="T3338"/>
    </row>
    <row r="3339" spans="20:20" x14ac:dyDescent="0.25">
      <c r="T3339"/>
    </row>
    <row r="3340" spans="20:20" x14ac:dyDescent="0.25">
      <c r="T3340"/>
    </row>
    <row r="3341" spans="20:20" x14ac:dyDescent="0.25">
      <c r="T3341"/>
    </row>
    <row r="3342" spans="20:20" x14ac:dyDescent="0.25">
      <c r="T3342"/>
    </row>
    <row r="3343" spans="20:20" x14ac:dyDescent="0.25">
      <c r="T3343"/>
    </row>
    <row r="3344" spans="20:20" x14ac:dyDescent="0.25">
      <c r="T3344"/>
    </row>
    <row r="3345" spans="20:20" x14ac:dyDescent="0.25">
      <c r="T3345"/>
    </row>
    <row r="3346" spans="20:20" x14ac:dyDescent="0.25">
      <c r="T3346"/>
    </row>
    <row r="3347" spans="20:20" x14ac:dyDescent="0.25">
      <c r="T3347"/>
    </row>
    <row r="3348" spans="20:20" x14ac:dyDescent="0.25">
      <c r="T3348"/>
    </row>
    <row r="3349" spans="20:20" x14ac:dyDescent="0.25">
      <c r="T3349"/>
    </row>
    <row r="3350" spans="20:20" x14ac:dyDescent="0.25">
      <c r="T3350"/>
    </row>
    <row r="3351" spans="20:20" x14ac:dyDescent="0.25">
      <c r="T3351"/>
    </row>
    <row r="3352" spans="20:20" x14ac:dyDescent="0.25">
      <c r="T3352"/>
    </row>
    <row r="3353" spans="20:20" x14ac:dyDescent="0.25">
      <c r="T3353"/>
    </row>
    <row r="3354" spans="20:20" x14ac:dyDescent="0.25">
      <c r="T3354"/>
    </row>
    <row r="3355" spans="20:20" x14ac:dyDescent="0.25">
      <c r="T3355"/>
    </row>
    <row r="3356" spans="20:20" x14ac:dyDescent="0.25">
      <c r="T3356"/>
    </row>
    <row r="3357" spans="20:20" x14ac:dyDescent="0.25">
      <c r="T3357"/>
    </row>
    <row r="3358" spans="20:20" x14ac:dyDescent="0.25">
      <c r="T3358"/>
    </row>
    <row r="3359" spans="20:20" x14ac:dyDescent="0.25">
      <c r="T3359"/>
    </row>
    <row r="3360" spans="20:20" x14ac:dyDescent="0.25">
      <c r="T3360"/>
    </row>
    <row r="3361" spans="20:20" x14ac:dyDescent="0.25">
      <c r="T3361"/>
    </row>
    <row r="3362" spans="20:20" x14ac:dyDescent="0.25">
      <c r="T3362"/>
    </row>
    <row r="3363" spans="20:20" x14ac:dyDescent="0.25">
      <c r="T3363"/>
    </row>
    <row r="3364" spans="20:20" x14ac:dyDescent="0.25">
      <c r="T3364"/>
    </row>
    <row r="3365" spans="20:20" x14ac:dyDescent="0.25">
      <c r="T3365"/>
    </row>
    <row r="3366" spans="20:20" x14ac:dyDescent="0.25">
      <c r="T3366"/>
    </row>
    <row r="3367" spans="20:20" x14ac:dyDescent="0.25">
      <c r="T3367"/>
    </row>
    <row r="3368" spans="20:20" x14ac:dyDescent="0.25">
      <c r="T3368"/>
    </row>
    <row r="3369" spans="20:20" x14ac:dyDescent="0.25">
      <c r="T3369"/>
    </row>
    <row r="3370" spans="20:20" x14ac:dyDescent="0.25">
      <c r="T3370"/>
    </row>
    <row r="3371" spans="20:20" x14ac:dyDescent="0.25">
      <c r="T3371"/>
    </row>
    <row r="3372" spans="20:20" x14ac:dyDescent="0.25">
      <c r="T3372"/>
    </row>
    <row r="3373" spans="20:20" x14ac:dyDescent="0.25">
      <c r="T3373"/>
    </row>
    <row r="3374" spans="20:20" x14ac:dyDescent="0.25">
      <c r="T3374"/>
    </row>
    <row r="3375" spans="20:20" x14ac:dyDescent="0.25">
      <c r="T3375"/>
    </row>
    <row r="3376" spans="20:20" x14ac:dyDescent="0.25">
      <c r="T3376"/>
    </row>
    <row r="3377" spans="20:20" x14ac:dyDescent="0.25">
      <c r="T3377"/>
    </row>
    <row r="3378" spans="20:20" x14ac:dyDescent="0.25">
      <c r="T3378"/>
    </row>
    <row r="3379" spans="20:20" x14ac:dyDescent="0.25">
      <c r="T3379"/>
    </row>
    <row r="3380" spans="20:20" x14ac:dyDescent="0.25">
      <c r="T3380"/>
    </row>
    <row r="3381" spans="20:20" x14ac:dyDescent="0.25">
      <c r="T3381"/>
    </row>
    <row r="3382" spans="20:20" x14ac:dyDescent="0.25">
      <c r="T3382"/>
    </row>
    <row r="3383" spans="20:20" x14ac:dyDescent="0.25">
      <c r="T3383"/>
    </row>
    <row r="3384" spans="20:20" x14ac:dyDescent="0.25">
      <c r="T3384"/>
    </row>
    <row r="3385" spans="20:20" x14ac:dyDescent="0.25">
      <c r="T3385"/>
    </row>
    <row r="3386" spans="20:20" x14ac:dyDescent="0.25">
      <c r="T3386"/>
    </row>
    <row r="3387" spans="20:20" x14ac:dyDescent="0.25">
      <c r="T3387"/>
    </row>
    <row r="3388" spans="20:20" x14ac:dyDescent="0.25">
      <c r="T3388"/>
    </row>
    <row r="3389" spans="20:20" x14ac:dyDescent="0.25">
      <c r="T3389"/>
    </row>
    <row r="3390" spans="20:20" x14ac:dyDescent="0.25">
      <c r="T3390"/>
    </row>
    <row r="3391" spans="20:20" x14ac:dyDescent="0.25">
      <c r="T3391"/>
    </row>
    <row r="3392" spans="20:20" x14ac:dyDescent="0.25">
      <c r="T3392"/>
    </row>
    <row r="3393" spans="20:20" x14ac:dyDescent="0.25">
      <c r="T3393"/>
    </row>
    <row r="3394" spans="20:20" x14ac:dyDescent="0.25">
      <c r="T3394"/>
    </row>
    <row r="3395" spans="20:20" x14ac:dyDescent="0.25">
      <c r="T3395"/>
    </row>
    <row r="3396" spans="20:20" x14ac:dyDescent="0.25">
      <c r="T3396"/>
    </row>
    <row r="3397" spans="20:20" x14ac:dyDescent="0.25">
      <c r="T3397"/>
    </row>
    <row r="3398" spans="20:20" x14ac:dyDescent="0.25">
      <c r="T3398"/>
    </row>
    <row r="3399" spans="20:20" x14ac:dyDescent="0.25">
      <c r="T3399"/>
    </row>
    <row r="3400" spans="20:20" x14ac:dyDescent="0.25">
      <c r="T3400"/>
    </row>
    <row r="3401" spans="20:20" x14ac:dyDescent="0.25">
      <c r="T3401"/>
    </row>
    <row r="3402" spans="20:20" x14ac:dyDescent="0.25">
      <c r="T3402"/>
    </row>
    <row r="3403" spans="20:20" x14ac:dyDescent="0.25">
      <c r="T3403"/>
    </row>
    <row r="3404" spans="20:20" x14ac:dyDescent="0.25">
      <c r="T3404"/>
    </row>
    <row r="3405" spans="20:20" x14ac:dyDescent="0.25">
      <c r="T3405"/>
    </row>
    <row r="3406" spans="20:20" x14ac:dyDescent="0.25">
      <c r="T3406"/>
    </row>
    <row r="3407" spans="20:20" x14ac:dyDescent="0.25">
      <c r="T3407"/>
    </row>
    <row r="3408" spans="20:20" x14ac:dyDescent="0.25">
      <c r="T3408"/>
    </row>
    <row r="3409" spans="20:20" x14ac:dyDescent="0.25">
      <c r="T3409"/>
    </row>
    <row r="3410" spans="20:20" x14ac:dyDescent="0.25">
      <c r="T3410"/>
    </row>
    <row r="3411" spans="20:20" x14ac:dyDescent="0.25">
      <c r="T3411"/>
    </row>
    <row r="3412" spans="20:20" x14ac:dyDescent="0.25">
      <c r="T3412"/>
    </row>
    <row r="3413" spans="20:20" x14ac:dyDescent="0.25">
      <c r="T3413"/>
    </row>
    <row r="3414" spans="20:20" x14ac:dyDescent="0.25">
      <c r="T3414"/>
    </row>
    <row r="3415" spans="20:20" x14ac:dyDescent="0.25">
      <c r="T3415"/>
    </row>
    <row r="3416" spans="20:20" x14ac:dyDescent="0.25">
      <c r="T3416"/>
    </row>
    <row r="3417" spans="20:20" x14ac:dyDescent="0.25">
      <c r="T3417"/>
    </row>
    <row r="3418" spans="20:20" x14ac:dyDescent="0.25">
      <c r="T3418"/>
    </row>
    <row r="3419" spans="20:20" x14ac:dyDescent="0.25">
      <c r="T3419"/>
    </row>
    <row r="3420" spans="20:20" x14ac:dyDescent="0.25">
      <c r="T3420"/>
    </row>
    <row r="3421" spans="20:20" x14ac:dyDescent="0.25">
      <c r="T3421"/>
    </row>
    <row r="3422" spans="20:20" x14ac:dyDescent="0.25">
      <c r="T3422"/>
    </row>
    <row r="3423" spans="20:20" x14ac:dyDescent="0.25">
      <c r="T3423"/>
    </row>
    <row r="3424" spans="20:20" x14ac:dyDescent="0.25">
      <c r="T3424"/>
    </row>
    <row r="3425" spans="20:20" x14ac:dyDescent="0.25">
      <c r="T3425"/>
    </row>
    <row r="3426" spans="20:20" x14ac:dyDescent="0.25">
      <c r="T3426"/>
    </row>
    <row r="3427" spans="20:20" x14ac:dyDescent="0.25">
      <c r="T3427"/>
    </row>
    <row r="3428" spans="20:20" x14ac:dyDescent="0.25">
      <c r="T3428"/>
    </row>
    <row r="3429" spans="20:20" x14ac:dyDescent="0.25">
      <c r="T3429"/>
    </row>
    <row r="3430" spans="20:20" x14ac:dyDescent="0.25">
      <c r="T3430"/>
    </row>
    <row r="3431" spans="20:20" x14ac:dyDescent="0.25">
      <c r="T3431"/>
    </row>
    <row r="3432" spans="20:20" x14ac:dyDescent="0.25">
      <c r="T3432"/>
    </row>
    <row r="3433" spans="20:20" x14ac:dyDescent="0.25">
      <c r="T3433"/>
    </row>
    <row r="3434" spans="20:20" x14ac:dyDescent="0.25">
      <c r="T3434"/>
    </row>
    <row r="3435" spans="20:20" x14ac:dyDescent="0.25">
      <c r="T3435"/>
    </row>
    <row r="3436" spans="20:20" x14ac:dyDescent="0.25">
      <c r="T3436"/>
    </row>
    <row r="3437" spans="20:20" x14ac:dyDescent="0.25">
      <c r="T3437"/>
    </row>
    <row r="3438" spans="20:20" x14ac:dyDescent="0.25">
      <c r="T3438"/>
    </row>
    <row r="3439" spans="20:20" x14ac:dyDescent="0.25">
      <c r="T3439"/>
    </row>
    <row r="3440" spans="20:20" x14ac:dyDescent="0.25">
      <c r="T3440"/>
    </row>
    <row r="3441" spans="20:20" x14ac:dyDescent="0.25">
      <c r="T3441"/>
    </row>
    <row r="3442" spans="20:20" x14ac:dyDescent="0.25">
      <c r="T3442"/>
    </row>
    <row r="3443" spans="20:20" x14ac:dyDescent="0.25">
      <c r="T3443"/>
    </row>
    <row r="3444" spans="20:20" x14ac:dyDescent="0.25">
      <c r="T3444"/>
    </row>
    <row r="3445" spans="20:20" x14ac:dyDescent="0.25">
      <c r="T3445"/>
    </row>
    <row r="3446" spans="20:20" x14ac:dyDescent="0.25">
      <c r="T3446"/>
    </row>
    <row r="3447" spans="20:20" x14ac:dyDescent="0.25">
      <c r="T3447"/>
    </row>
    <row r="3448" spans="20:20" x14ac:dyDescent="0.25">
      <c r="T3448"/>
    </row>
    <row r="3449" spans="20:20" x14ac:dyDescent="0.25">
      <c r="T3449"/>
    </row>
    <row r="3450" spans="20:20" x14ac:dyDescent="0.25">
      <c r="T3450"/>
    </row>
    <row r="3451" spans="20:20" x14ac:dyDescent="0.25">
      <c r="T3451"/>
    </row>
    <row r="3452" spans="20:20" x14ac:dyDescent="0.25">
      <c r="T3452"/>
    </row>
    <row r="3453" spans="20:20" x14ac:dyDescent="0.25">
      <c r="T3453"/>
    </row>
    <row r="3454" spans="20:20" x14ac:dyDescent="0.25">
      <c r="T3454"/>
    </row>
    <row r="3455" spans="20:20" x14ac:dyDescent="0.25">
      <c r="T3455"/>
    </row>
    <row r="3456" spans="20:20" x14ac:dyDescent="0.25">
      <c r="T3456"/>
    </row>
    <row r="3457" spans="20:20" x14ac:dyDescent="0.25">
      <c r="T3457"/>
    </row>
    <row r="3458" spans="20:20" x14ac:dyDescent="0.25">
      <c r="T3458"/>
    </row>
    <row r="3459" spans="20:20" x14ac:dyDescent="0.25">
      <c r="T3459"/>
    </row>
    <row r="3460" spans="20:20" x14ac:dyDescent="0.25">
      <c r="T3460"/>
    </row>
    <row r="3461" spans="20:20" x14ac:dyDescent="0.25">
      <c r="T3461"/>
    </row>
    <row r="3462" spans="20:20" x14ac:dyDescent="0.25">
      <c r="T3462"/>
    </row>
    <row r="3463" spans="20:20" x14ac:dyDescent="0.25">
      <c r="T3463"/>
    </row>
    <row r="3464" spans="20:20" x14ac:dyDescent="0.25">
      <c r="T3464"/>
    </row>
    <row r="3465" spans="20:20" x14ac:dyDescent="0.25">
      <c r="T3465"/>
    </row>
    <row r="3466" spans="20:20" x14ac:dyDescent="0.25">
      <c r="T3466"/>
    </row>
    <row r="3467" spans="20:20" x14ac:dyDescent="0.25">
      <c r="T3467"/>
    </row>
    <row r="3468" spans="20:20" x14ac:dyDescent="0.25">
      <c r="T3468"/>
    </row>
    <row r="3469" spans="20:20" x14ac:dyDescent="0.25">
      <c r="T3469"/>
    </row>
    <row r="3470" spans="20:20" x14ac:dyDescent="0.25">
      <c r="T3470"/>
    </row>
    <row r="3471" spans="20:20" x14ac:dyDescent="0.25">
      <c r="T3471"/>
    </row>
    <row r="3472" spans="20:20" x14ac:dyDescent="0.25">
      <c r="T3472"/>
    </row>
    <row r="3473" spans="20:20" x14ac:dyDescent="0.25">
      <c r="T3473"/>
    </row>
    <row r="3474" spans="20:20" x14ac:dyDescent="0.25">
      <c r="T3474"/>
    </row>
    <row r="3475" spans="20:20" x14ac:dyDescent="0.25">
      <c r="T3475"/>
    </row>
    <row r="3476" spans="20:20" x14ac:dyDescent="0.25">
      <c r="T3476"/>
    </row>
    <row r="3477" spans="20:20" x14ac:dyDescent="0.25">
      <c r="T3477"/>
    </row>
    <row r="3478" spans="20:20" x14ac:dyDescent="0.25">
      <c r="T3478"/>
    </row>
    <row r="3479" spans="20:20" x14ac:dyDescent="0.25">
      <c r="T3479"/>
    </row>
    <row r="3480" spans="20:20" x14ac:dyDescent="0.25">
      <c r="T3480"/>
    </row>
    <row r="3481" spans="20:20" x14ac:dyDescent="0.25">
      <c r="T3481"/>
    </row>
    <row r="3482" spans="20:20" x14ac:dyDescent="0.25">
      <c r="T3482"/>
    </row>
    <row r="3483" spans="20:20" x14ac:dyDescent="0.25">
      <c r="T3483"/>
    </row>
    <row r="3484" spans="20:20" x14ac:dyDescent="0.25">
      <c r="T3484"/>
    </row>
    <row r="3485" spans="20:20" x14ac:dyDescent="0.25">
      <c r="T3485"/>
    </row>
    <row r="3486" spans="20:20" x14ac:dyDescent="0.25">
      <c r="T3486"/>
    </row>
    <row r="3487" spans="20:20" x14ac:dyDescent="0.25">
      <c r="T3487"/>
    </row>
    <row r="3488" spans="20:20" x14ac:dyDescent="0.25">
      <c r="T3488"/>
    </row>
    <row r="3489" spans="20:20" x14ac:dyDescent="0.25">
      <c r="T3489"/>
    </row>
    <row r="3490" spans="20:20" x14ac:dyDescent="0.25">
      <c r="T3490"/>
    </row>
    <row r="3491" spans="20:20" x14ac:dyDescent="0.25">
      <c r="T3491"/>
    </row>
    <row r="3492" spans="20:20" x14ac:dyDescent="0.25">
      <c r="T3492"/>
    </row>
    <row r="3493" spans="20:20" x14ac:dyDescent="0.25">
      <c r="T3493"/>
    </row>
    <row r="3494" spans="20:20" x14ac:dyDescent="0.25">
      <c r="T3494"/>
    </row>
    <row r="3495" spans="20:20" x14ac:dyDescent="0.25">
      <c r="T3495"/>
    </row>
    <row r="3496" spans="20:20" x14ac:dyDescent="0.25">
      <c r="T3496"/>
    </row>
    <row r="3497" spans="20:20" x14ac:dyDescent="0.25">
      <c r="T3497"/>
    </row>
    <row r="3498" spans="20:20" x14ac:dyDescent="0.25">
      <c r="T3498"/>
    </row>
    <row r="3499" spans="20:20" x14ac:dyDescent="0.25">
      <c r="T3499"/>
    </row>
    <row r="3500" spans="20:20" x14ac:dyDescent="0.25">
      <c r="T3500"/>
    </row>
    <row r="3501" spans="20:20" x14ac:dyDescent="0.25">
      <c r="T3501"/>
    </row>
    <row r="3502" spans="20:20" x14ac:dyDescent="0.25">
      <c r="T3502"/>
    </row>
    <row r="3503" spans="20:20" x14ac:dyDescent="0.25">
      <c r="T3503"/>
    </row>
    <row r="3504" spans="20:20" x14ac:dyDescent="0.25">
      <c r="T3504"/>
    </row>
    <row r="3505" spans="20:20" x14ac:dyDescent="0.25">
      <c r="T3505"/>
    </row>
    <row r="3506" spans="20:20" x14ac:dyDescent="0.25">
      <c r="T3506"/>
    </row>
    <row r="3507" spans="20:20" x14ac:dyDescent="0.25">
      <c r="T3507"/>
    </row>
    <row r="3508" spans="20:20" x14ac:dyDescent="0.25">
      <c r="T3508"/>
    </row>
    <row r="3509" spans="20:20" x14ac:dyDescent="0.25">
      <c r="T3509"/>
    </row>
    <row r="3510" spans="20:20" x14ac:dyDescent="0.25">
      <c r="T3510"/>
    </row>
    <row r="3511" spans="20:20" x14ac:dyDescent="0.25">
      <c r="T3511"/>
    </row>
    <row r="3512" spans="20:20" x14ac:dyDescent="0.25">
      <c r="T3512"/>
    </row>
    <row r="3513" spans="20:20" x14ac:dyDescent="0.25">
      <c r="T3513"/>
    </row>
    <row r="3514" spans="20:20" x14ac:dyDescent="0.25">
      <c r="T3514"/>
    </row>
    <row r="3515" spans="20:20" x14ac:dyDescent="0.25">
      <c r="T3515"/>
    </row>
    <row r="3516" spans="20:20" x14ac:dyDescent="0.25">
      <c r="T3516"/>
    </row>
    <row r="3517" spans="20:20" x14ac:dyDescent="0.25">
      <c r="T3517"/>
    </row>
    <row r="3518" spans="20:20" x14ac:dyDescent="0.25">
      <c r="T3518"/>
    </row>
    <row r="3519" spans="20:20" x14ac:dyDescent="0.25">
      <c r="T3519"/>
    </row>
    <row r="3520" spans="20:20" x14ac:dyDescent="0.25">
      <c r="T3520"/>
    </row>
    <row r="3521" spans="20:20" x14ac:dyDescent="0.25">
      <c r="T3521"/>
    </row>
    <row r="3522" spans="20:20" x14ac:dyDescent="0.25">
      <c r="T3522"/>
    </row>
    <row r="3523" spans="20:20" x14ac:dyDescent="0.25">
      <c r="T3523"/>
    </row>
    <row r="3524" spans="20:20" x14ac:dyDescent="0.25">
      <c r="T3524"/>
    </row>
    <row r="3525" spans="20:20" x14ac:dyDescent="0.25">
      <c r="T3525"/>
    </row>
    <row r="3526" spans="20:20" x14ac:dyDescent="0.25">
      <c r="T3526"/>
    </row>
    <row r="3527" spans="20:20" x14ac:dyDescent="0.25">
      <c r="T3527"/>
    </row>
    <row r="3528" spans="20:20" x14ac:dyDescent="0.25">
      <c r="T3528"/>
    </row>
    <row r="3529" spans="20:20" x14ac:dyDescent="0.25">
      <c r="T3529"/>
    </row>
    <row r="3530" spans="20:20" x14ac:dyDescent="0.25">
      <c r="T3530"/>
    </row>
    <row r="3531" spans="20:20" x14ac:dyDescent="0.25">
      <c r="T3531"/>
    </row>
    <row r="3532" spans="20:20" x14ac:dyDescent="0.25">
      <c r="T3532"/>
    </row>
    <row r="3533" spans="20:20" x14ac:dyDescent="0.25">
      <c r="T3533"/>
    </row>
    <row r="3534" spans="20:20" x14ac:dyDescent="0.25">
      <c r="T3534"/>
    </row>
    <row r="3535" spans="20:20" x14ac:dyDescent="0.25">
      <c r="T3535"/>
    </row>
    <row r="3536" spans="20:20" x14ac:dyDescent="0.25">
      <c r="T3536"/>
    </row>
    <row r="3537" spans="20:20" x14ac:dyDescent="0.25">
      <c r="T3537"/>
    </row>
    <row r="3538" spans="20:20" x14ac:dyDescent="0.25">
      <c r="T3538"/>
    </row>
    <row r="3539" spans="20:20" x14ac:dyDescent="0.25">
      <c r="T3539"/>
    </row>
    <row r="3540" spans="20:20" x14ac:dyDescent="0.25">
      <c r="T3540"/>
    </row>
    <row r="3541" spans="20:20" x14ac:dyDescent="0.25">
      <c r="T3541"/>
    </row>
    <row r="3542" spans="20:20" x14ac:dyDescent="0.25">
      <c r="T3542"/>
    </row>
    <row r="3543" spans="20:20" x14ac:dyDescent="0.25">
      <c r="T3543"/>
    </row>
    <row r="3544" spans="20:20" x14ac:dyDescent="0.25">
      <c r="T3544"/>
    </row>
    <row r="3545" spans="20:20" x14ac:dyDescent="0.25">
      <c r="T3545"/>
    </row>
    <row r="3546" spans="20:20" x14ac:dyDescent="0.25">
      <c r="T3546"/>
    </row>
    <row r="3547" spans="20:20" x14ac:dyDescent="0.25">
      <c r="T3547"/>
    </row>
    <row r="3548" spans="20:20" x14ac:dyDescent="0.25">
      <c r="T3548"/>
    </row>
    <row r="3549" spans="20:20" x14ac:dyDescent="0.25">
      <c r="T3549"/>
    </row>
    <row r="3550" spans="20:20" x14ac:dyDescent="0.25">
      <c r="T3550"/>
    </row>
    <row r="3551" spans="20:20" x14ac:dyDescent="0.25">
      <c r="T3551"/>
    </row>
    <row r="3552" spans="20:20" x14ac:dyDescent="0.25">
      <c r="T3552"/>
    </row>
    <row r="3553" spans="20:20" x14ac:dyDescent="0.25">
      <c r="T3553"/>
    </row>
    <row r="3554" spans="20:20" x14ac:dyDescent="0.25">
      <c r="T3554"/>
    </row>
    <row r="3555" spans="20:20" x14ac:dyDescent="0.25">
      <c r="T3555"/>
    </row>
    <row r="3556" spans="20:20" x14ac:dyDescent="0.25">
      <c r="T3556"/>
    </row>
    <row r="3557" spans="20:20" x14ac:dyDescent="0.25">
      <c r="T3557"/>
    </row>
    <row r="3558" spans="20:20" x14ac:dyDescent="0.25">
      <c r="T3558"/>
    </row>
    <row r="3559" spans="20:20" x14ac:dyDescent="0.25">
      <c r="T3559"/>
    </row>
    <row r="3560" spans="20:20" x14ac:dyDescent="0.25">
      <c r="T3560"/>
    </row>
    <row r="3561" spans="20:20" x14ac:dyDescent="0.25">
      <c r="T3561"/>
    </row>
    <row r="3562" spans="20:20" x14ac:dyDescent="0.25">
      <c r="T3562"/>
    </row>
    <row r="3563" spans="20:20" x14ac:dyDescent="0.25">
      <c r="T3563"/>
    </row>
    <row r="3564" spans="20:20" x14ac:dyDescent="0.25">
      <c r="T3564"/>
    </row>
    <row r="3565" spans="20:20" x14ac:dyDescent="0.25">
      <c r="T3565"/>
    </row>
    <row r="3566" spans="20:20" x14ac:dyDescent="0.25">
      <c r="T3566"/>
    </row>
    <row r="3567" spans="20:20" x14ac:dyDescent="0.25">
      <c r="T3567"/>
    </row>
    <row r="3568" spans="20:20" x14ac:dyDescent="0.25">
      <c r="T3568"/>
    </row>
    <row r="3569" spans="20:20" x14ac:dyDescent="0.25">
      <c r="T3569"/>
    </row>
    <row r="3570" spans="20:20" x14ac:dyDescent="0.25">
      <c r="T3570"/>
    </row>
    <row r="3571" spans="20:20" x14ac:dyDescent="0.25">
      <c r="T3571"/>
    </row>
    <row r="3572" spans="20:20" x14ac:dyDescent="0.25">
      <c r="T3572"/>
    </row>
    <row r="3573" spans="20:20" x14ac:dyDescent="0.25">
      <c r="T3573"/>
    </row>
    <row r="3574" spans="20:20" x14ac:dyDescent="0.25">
      <c r="T3574"/>
    </row>
    <row r="3575" spans="20:20" x14ac:dyDescent="0.25">
      <c r="T3575"/>
    </row>
    <row r="3576" spans="20:20" x14ac:dyDescent="0.25">
      <c r="T3576"/>
    </row>
    <row r="3577" spans="20:20" x14ac:dyDescent="0.25">
      <c r="T3577"/>
    </row>
    <row r="3578" spans="20:20" x14ac:dyDescent="0.25">
      <c r="T3578"/>
    </row>
    <row r="3579" spans="20:20" x14ac:dyDescent="0.25">
      <c r="T3579"/>
    </row>
    <row r="3580" spans="20:20" x14ac:dyDescent="0.25">
      <c r="T3580"/>
    </row>
    <row r="3581" spans="20:20" x14ac:dyDescent="0.25">
      <c r="T3581"/>
    </row>
    <row r="3582" spans="20:20" x14ac:dyDescent="0.25">
      <c r="T3582"/>
    </row>
    <row r="3583" spans="20:20" x14ac:dyDescent="0.25">
      <c r="T3583"/>
    </row>
    <row r="3584" spans="20:20" x14ac:dyDescent="0.25">
      <c r="T3584"/>
    </row>
    <row r="3585" spans="20:20" x14ac:dyDescent="0.25">
      <c r="T3585"/>
    </row>
    <row r="3586" spans="20:20" x14ac:dyDescent="0.25">
      <c r="T3586"/>
    </row>
    <row r="3587" spans="20:20" x14ac:dyDescent="0.25">
      <c r="T3587"/>
    </row>
    <row r="3588" spans="20:20" x14ac:dyDescent="0.25">
      <c r="T3588"/>
    </row>
    <row r="3589" spans="20:20" x14ac:dyDescent="0.25">
      <c r="T3589"/>
    </row>
    <row r="3590" spans="20:20" x14ac:dyDescent="0.25">
      <c r="T3590"/>
    </row>
    <row r="3591" spans="20:20" x14ac:dyDescent="0.25">
      <c r="T3591"/>
    </row>
    <row r="3592" spans="20:20" x14ac:dyDescent="0.25">
      <c r="T3592"/>
    </row>
    <row r="3593" spans="20:20" x14ac:dyDescent="0.25">
      <c r="T3593"/>
    </row>
    <row r="3594" spans="20:20" x14ac:dyDescent="0.25">
      <c r="T3594"/>
    </row>
    <row r="3595" spans="20:20" x14ac:dyDescent="0.25">
      <c r="T3595"/>
    </row>
    <row r="3596" spans="20:20" x14ac:dyDescent="0.25">
      <c r="T3596"/>
    </row>
    <row r="3597" spans="20:20" x14ac:dyDescent="0.25">
      <c r="T3597"/>
    </row>
    <row r="3598" spans="20:20" x14ac:dyDescent="0.25">
      <c r="T3598"/>
    </row>
    <row r="3599" spans="20:20" x14ac:dyDescent="0.25">
      <c r="T3599"/>
    </row>
    <row r="3600" spans="20:20" x14ac:dyDescent="0.25">
      <c r="T3600"/>
    </row>
    <row r="3601" spans="20:20" x14ac:dyDescent="0.25">
      <c r="T3601"/>
    </row>
    <row r="3602" spans="20:20" x14ac:dyDescent="0.25">
      <c r="T3602"/>
    </row>
    <row r="3603" spans="20:20" x14ac:dyDescent="0.25">
      <c r="T3603"/>
    </row>
    <row r="3604" spans="20:20" x14ac:dyDescent="0.25">
      <c r="T3604"/>
    </row>
    <row r="3605" spans="20:20" x14ac:dyDescent="0.25">
      <c r="T3605"/>
    </row>
    <row r="3606" spans="20:20" x14ac:dyDescent="0.25">
      <c r="T3606"/>
    </row>
    <row r="3607" spans="20:20" x14ac:dyDescent="0.25">
      <c r="T3607"/>
    </row>
    <row r="3608" spans="20:20" x14ac:dyDescent="0.25">
      <c r="T3608"/>
    </row>
    <row r="3609" spans="20:20" x14ac:dyDescent="0.25">
      <c r="T3609"/>
    </row>
    <row r="3610" spans="20:20" x14ac:dyDescent="0.25">
      <c r="T3610"/>
    </row>
    <row r="3611" spans="20:20" x14ac:dyDescent="0.25">
      <c r="T3611"/>
    </row>
    <row r="3612" spans="20:20" x14ac:dyDescent="0.25">
      <c r="T3612"/>
    </row>
    <row r="3613" spans="20:20" x14ac:dyDescent="0.25">
      <c r="T3613"/>
    </row>
    <row r="3614" spans="20:20" x14ac:dyDescent="0.25">
      <c r="T3614"/>
    </row>
    <row r="3615" spans="20:20" x14ac:dyDescent="0.25">
      <c r="T3615"/>
    </row>
    <row r="3616" spans="20:20" x14ac:dyDescent="0.25">
      <c r="T3616"/>
    </row>
    <row r="3617" spans="20:20" x14ac:dyDescent="0.25">
      <c r="T3617"/>
    </row>
    <row r="3618" spans="20:20" x14ac:dyDescent="0.25">
      <c r="T3618"/>
    </row>
    <row r="3619" spans="20:20" x14ac:dyDescent="0.25">
      <c r="T3619"/>
    </row>
    <row r="3620" spans="20:20" x14ac:dyDescent="0.25">
      <c r="T3620"/>
    </row>
    <row r="3621" spans="20:20" x14ac:dyDescent="0.25">
      <c r="T3621"/>
    </row>
    <row r="3622" spans="20:20" x14ac:dyDescent="0.25">
      <c r="T3622"/>
    </row>
    <row r="3623" spans="20:20" x14ac:dyDescent="0.25">
      <c r="T3623"/>
    </row>
    <row r="3624" spans="20:20" x14ac:dyDescent="0.25">
      <c r="T3624"/>
    </row>
    <row r="3625" spans="20:20" x14ac:dyDescent="0.25">
      <c r="T3625"/>
    </row>
    <row r="3626" spans="20:20" x14ac:dyDescent="0.25">
      <c r="T3626"/>
    </row>
    <row r="3627" spans="20:20" x14ac:dyDescent="0.25">
      <c r="T3627"/>
    </row>
    <row r="3628" spans="20:20" x14ac:dyDescent="0.25">
      <c r="T3628"/>
    </row>
    <row r="3629" spans="20:20" x14ac:dyDescent="0.25">
      <c r="T3629"/>
    </row>
    <row r="3630" spans="20:20" x14ac:dyDescent="0.25">
      <c r="T3630"/>
    </row>
    <row r="3631" spans="20:20" x14ac:dyDescent="0.25">
      <c r="T3631"/>
    </row>
    <row r="3632" spans="20:20" x14ac:dyDescent="0.25">
      <c r="T3632"/>
    </row>
    <row r="3633" spans="20:20" x14ac:dyDescent="0.25">
      <c r="T3633"/>
    </row>
    <row r="3634" spans="20:20" x14ac:dyDescent="0.25">
      <c r="T3634"/>
    </row>
    <row r="3635" spans="20:20" x14ac:dyDescent="0.25">
      <c r="T3635"/>
    </row>
    <row r="3636" spans="20:20" x14ac:dyDescent="0.25">
      <c r="T3636"/>
    </row>
    <row r="3637" spans="20:20" x14ac:dyDescent="0.25">
      <c r="T3637"/>
    </row>
    <row r="3638" spans="20:20" x14ac:dyDescent="0.25">
      <c r="T3638"/>
    </row>
    <row r="3639" spans="20:20" x14ac:dyDescent="0.25">
      <c r="T3639"/>
    </row>
    <row r="3640" spans="20:20" x14ac:dyDescent="0.25">
      <c r="T3640"/>
    </row>
    <row r="3641" spans="20:20" x14ac:dyDescent="0.25">
      <c r="T3641"/>
    </row>
    <row r="3642" spans="20:20" x14ac:dyDescent="0.25">
      <c r="T3642"/>
    </row>
    <row r="3643" spans="20:20" x14ac:dyDescent="0.25">
      <c r="T3643"/>
    </row>
    <row r="3644" spans="20:20" x14ac:dyDescent="0.25">
      <c r="T3644"/>
    </row>
    <row r="3645" spans="20:20" x14ac:dyDescent="0.25">
      <c r="T3645"/>
    </row>
    <row r="3646" spans="20:20" x14ac:dyDescent="0.25">
      <c r="T3646"/>
    </row>
    <row r="3647" spans="20:20" x14ac:dyDescent="0.25">
      <c r="T3647"/>
    </row>
    <row r="3648" spans="20:20" x14ac:dyDescent="0.25">
      <c r="T3648"/>
    </row>
    <row r="3649" spans="20:20" x14ac:dyDescent="0.25">
      <c r="T3649"/>
    </row>
    <row r="3650" spans="20:20" x14ac:dyDescent="0.25">
      <c r="T3650"/>
    </row>
    <row r="3651" spans="20:20" x14ac:dyDescent="0.25">
      <c r="T3651"/>
    </row>
    <row r="3652" spans="20:20" x14ac:dyDescent="0.25">
      <c r="T3652"/>
    </row>
    <row r="3653" spans="20:20" x14ac:dyDescent="0.25">
      <c r="T3653"/>
    </row>
    <row r="3654" spans="20:20" x14ac:dyDescent="0.25">
      <c r="T3654"/>
    </row>
    <row r="3655" spans="20:20" x14ac:dyDescent="0.25">
      <c r="T3655"/>
    </row>
    <row r="3656" spans="20:20" x14ac:dyDescent="0.25">
      <c r="T3656"/>
    </row>
    <row r="3657" spans="20:20" x14ac:dyDescent="0.25">
      <c r="T3657"/>
    </row>
    <row r="3658" spans="20:20" x14ac:dyDescent="0.25">
      <c r="T3658"/>
    </row>
    <row r="3659" spans="20:20" x14ac:dyDescent="0.25">
      <c r="T3659"/>
    </row>
    <row r="3660" spans="20:20" x14ac:dyDescent="0.25">
      <c r="T3660"/>
    </row>
    <row r="3661" spans="20:20" x14ac:dyDescent="0.25">
      <c r="T3661"/>
    </row>
    <row r="3662" spans="20:20" x14ac:dyDescent="0.25">
      <c r="T3662"/>
    </row>
    <row r="3663" spans="20:20" x14ac:dyDescent="0.25">
      <c r="T3663"/>
    </row>
    <row r="3664" spans="20:20" x14ac:dyDescent="0.25">
      <c r="T3664"/>
    </row>
    <row r="3665" spans="20:20" x14ac:dyDescent="0.25">
      <c r="T3665"/>
    </row>
    <row r="3666" spans="20:20" x14ac:dyDescent="0.25">
      <c r="T3666"/>
    </row>
    <row r="3667" spans="20:20" x14ac:dyDescent="0.25">
      <c r="T3667"/>
    </row>
    <row r="3668" spans="20:20" x14ac:dyDescent="0.25">
      <c r="T3668"/>
    </row>
    <row r="3669" spans="20:20" x14ac:dyDescent="0.25">
      <c r="T3669"/>
    </row>
    <row r="3670" spans="20:20" x14ac:dyDescent="0.25">
      <c r="T3670"/>
    </row>
    <row r="3671" spans="20:20" x14ac:dyDescent="0.25">
      <c r="T3671"/>
    </row>
    <row r="3672" spans="20:20" x14ac:dyDescent="0.25">
      <c r="T3672"/>
    </row>
    <row r="3673" spans="20:20" x14ac:dyDescent="0.25">
      <c r="T3673"/>
    </row>
    <row r="3674" spans="20:20" x14ac:dyDescent="0.25">
      <c r="T3674"/>
    </row>
    <row r="3675" spans="20:20" x14ac:dyDescent="0.25">
      <c r="T3675"/>
    </row>
    <row r="3676" spans="20:20" x14ac:dyDescent="0.25">
      <c r="T3676"/>
    </row>
    <row r="3677" spans="20:20" x14ac:dyDescent="0.25">
      <c r="T3677"/>
    </row>
    <row r="3678" spans="20:20" x14ac:dyDescent="0.25">
      <c r="T3678"/>
    </row>
    <row r="3679" spans="20:20" x14ac:dyDescent="0.25">
      <c r="T3679"/>
    </row>
    <row r="3680" spans="20:20" x14ac:dyDescent="0.25">
      <c r="T3680"/>
    </row>
    <row r="3681" spans="20:20" x14ac:dyDescent="0.25">
      <c r="T3681"/>
    </row>
    <row r="3682" spans="20:20" x14ac:dyDescent="0.25">
      <c r="T3682"/>
    </row>
    <row r="3683" spans="20:20" x14ac:dyDescent="0.25">
      <c r="T3683"/>
    </row>
    <row r="3684" spans="20:20" x14ac:dyDescent="0.25">
      <c r="T3684"/>
    </row>
    <row r="3685" spans="20:20" x14ac:dyDescent="0.25">
      <c r="T3685"/>
    </row>
    <row r="3686" spans="20:20" x14ac:dyDescent="0.25">
      <c r="T3686"/>
    </row>
    <row r="3687" spans="20:20" x14ac:dyDescent="0.25">
      <c r="T3687"/>
    </row>
    <row r="3688" spans="20:20" x14ac:dyDescent="0.25">
      <c r="T3688"/>
    </row>
    <row r="3689" spans="20:20" x14ac:dyDescent="0.25">
      <c r="T3689"/>
    </row>
    <row r="3690" spans="20:20" x14ac:dyDescent="0.25">
      <c r="T3690"/>
    </row>
    <row r="3691" spans="20:20" x14ac:dyDescent="0.25">
      <c r="T3691"/>
    </row>
    <row r="3692" spans="20:20" x14ac:dyDescent="0.25">
      <c r="T3692"/>
    </row>
    <row r="3693" spans="20:20" x14ac:dyDescent="0.25">
      <c r="T3693"/>
    </row>
    <row r="3694" spans="20:20" x14ac:dyDescent="0.25">
      <c r="T3694"/>
    </row>
    <row r="3695" spans="20:20" x14ac:dyDescent="0.25">
      <c r="T3695"/>
    </row>
    <row r="3696" spans="20:20" x14ac:dyDescent="0.25">
      <c r="T3696"/>
    </row>
    <row r="3697" spans="20:20" x14ac:dyDescent="0.25">
      <c r="T3697"/>
    </row>
    <row r="3698" spans="20:20" x14ac:dyDescent="0.25">
      <c r="T3698"/>
    </row>
    <row r="3699" spans="20:20" x14ac:dyDescent="0.25">
      <c r="T3699"/>
    </row>
    <row r="3700" spans="20:20" x14ac:dyDescent="0.25">
      <c r="T3700"/>
    </row>
    <row r="3701" spans="20:20" x14ac:dyDescent="0.25">
      <c r="T3701"/>
    </row>
    <row r="3702" spans="20:20" x14ac:dyDescent="0.25">
      <c r="T3702"/>
    </row>
    <row r="3703" spans="20:20" x14ac:dyDescent="0.25">
      <c r="T3703"/>
    </row>
    <row r="3704" spans="20:20" x14ac:dyDescent="0.25">
      <c r="T3704"/>
    </row>
    <row r="3705" spans="20:20" x14ac:dyDescent="0.25">
      <c r="T3705"/>
    </row>
    <row r="3706" spans="20:20" x14ac:dyDescent="0.25">
      <c r="T3706"/>
    </row>
    <row r="3707" spans="20:20" x14ac:dyDescent="0.25">
      <c r="T3707"/>
    </row>
    <row r="3708" spans="20:20" x14ac:dyDescent="0.25">
      <c r="T3708"/>
    </row>
    <row r="3709" spans="20:20" x14ac:dyDescent="0.25">
      <c r="T3709"/>
    </row>
    <row r="3710" spans="20:20" x14ac:dyDescent="0.25">
      <c r="T3710"/>
    </row>
    <row r="3711" spans="20:20" x14ac:dyDescent="0.25">
      <c r="T3711"/>
    </row>
    <row r="3712" spans="20:20" x14ac:dyDescent="0.25">
      <c r="T3712"/>
    </row>
    <row r="3713" spans="20:20" x14ac:dyDescent="0.25">
      <c r="T3713"/>
    </row>
    <row r="3714" spans="20:20" x14ac:dyDescent="0.25">
      <c r="T3714"/>
    </row>
    <row r="3715" spans="20:20" x14ac:dyDescent="0.25">
      <c r="T3715"/>
    </row>
    <row r="3716" spans="20:20" x14ac:dyDescent="0.25">
      <c r="T3716"/>
    </row>
    <row r="3717" spans="20:20" x14ac:dyDescent="0.25">
      <c r="T3717"/>
    </row>
    <row r="3718" spans="20:20" x14ac:dyDescent="0.25">
      <c r="T3718"/>
    </row>
    <row r="3719" spans="20:20" x14ac:dyDescent="0.25">
      <c r="T3719"/>
    </row>
    <row r="3720" spans="20:20" x14ac:dyDescent="0.25">
      <c r="T3720"/>
    </row>
    <row r="3721" spans="20:20" x14ac:dyDescent="0.25">
      <c r="T3721"/>
    </row>
    <row r="3722" spans="20:20" x14ac:dyDescent="0.25">
      <c r="T3722"/>
    </row>
    <row r="3723" spans="20:20" x14ac:dyDescent="0.25">
      <c r="T3723"/>
    </row>
    <row r="3724" spans="20:20" x14ac:dyDescent="0.25">
      <c r="T3724"/>
    </row>
    <row r="3725" spans="20:20" x14ac:dyDescent="0.25">
      <c r="T3725"/>
    </row>
    <row r="3726" spans="20:20" x14ac:dyDescent="0.25">
      <c r="T3726"/>
    </row>
    <row r="3727" spans="20:20" x14ac:dyDescent="0.25">
      <c r="T3727"/>
    </row>
    <row r="3728" spans="20:20" x14ac:dyDescent="0.25">
      <c r="T3728"/>
    </row>
    <row r="3729" spans="20:20" x14ac:dyDescent="0.25">
      <c r="T3729"/>
    </row>
    <row r="3730" spans="20:20" x14ac:dyDescent="0.25">
      <c r="T3730"/>
    </row>
    <row r="3731" spans="20:20" x14ac:dyDescent="0.25">
      <c r="T3731"/>
    </row>
    <row r="3732" spans="20:20" x14ac:dyDescent="0.25">
      <c r="T3732"/>
    </row>
    <row r="3733" spans="20:20" x14ac:dyDescent="0.25">
      <c r="T3733"/>
    </row>
    <row r="3734" spans="20:20" x14ac:dyDescent="0.25">
      <c r="T3734"/>
    </row>
    <row r="3735" spans="20:20" x14ac:dyDescent="0.25">
      <c r="T3735"/>
    </row>
    <row r="3736" spans="20:20" x14ac:dyDescent="0.25">
      <c r="T3736"/>
    </row>
    <row r="3737" spans="20:20" x14ac:dyDescent="0.25">
      <c r="T3737"/>
    </row>
    <row r="3738" spans="20:20" x14ac:dyDescent="0.25">
      <c r="T3738"/>
    </row>
    <row r="3739" spans="20:20" x14ac:dyDescent="0.25">
      <c r="T3739"/>
    </row>
    <row r="3740" spans="20:20" x14ac:dyDescent="0.25">
      <c r="T3740"/>
    </row>
    <row r="3741" spans="20:20" x14ac:dyDescent="0.25">
      <c r="T3741"/>
    </row>
    <row r="3742" spans="20:20" x14ac:dyDescent="0.25">
      <c r="T3742"/>
    </row>
    <row r="3743" spans="20:20" x14ac:dyDescent="0.25">
      <c r="T3743"/>
    </row>
    <row r="3744" spans="20:20" x14ac:dyDescent="0.25">
      <c r="T3744"/>
    </row>
    <row r="3745" spans="20:20" x14ac:dyDescent="0.25">
      <c r="T3745"/>
    </row>
    <row r="3746" spans="20:20" x14ac:dyDescent="0.25">
      <c r="T3746"/>
    </row>
    <row r="3747" spans="20:20" x14ac:dyDescent="0.25">
      <c r="T3747"/>
    </row>
    <row r="3748" spans="20:20" x14ac:dyDescent="0.25">
      <c r="T3748"/>
    </row>
    <row r="3749" spans="20:20" x14ac:dyDescent="0.25">
      <c r="T3749"/>
    </row>
    <row r="3750" spans="20:20" x14ac:dyDescent="0.25">
      <c r="T3750"/>
    </row>
    <row r="3751" spans="20:20" x14ac:dyDescent="0.25">
      <c r="T3751"/>
    </row>
    <row r="3752" spans="20:20" x14ac:dyDescent="0.25">
      <c r="T3752"/>
    </row>
    <row r="3753" spans="20:20" x14ac:dyDescent="0.25">
      <c r="T3753"/>
    </row>
    <row r="3754" spans="20:20" x14ac:dyDescent="0.25">
      <c r="T3754"/>
    </row>
    <row r="3755" spans="20:20" x14ac:dyDescent="0.25">
      <c r="T3755"/>
    </row>
    <row r="3756" spans="20:20" x14ac:dyDescent="0.25">
      <c r="T3756"/>
    </row>
    <row r="3757" spans="20:20" x14ac:dyDescent="0.25">
      <c r="T3757"/>
    </row>
    <row r="3758" spans="20:20" x14ac:dyDescent="0.25">
      <c r="T3758"/>
    </row>
    <row r="3759" spans="20:20" x14ac:dyDescent="0.25">
      <c r="T3759"/>
    </row>
    <row r="3760" spans="20:20" x14ac:dyDescent="0.25">
      <c r="T3760"/>
    </row>
    <row r="3761" spans="20:20" x14ac:dyDescent="0.25">
      <c r="T3761"/>
    </row>
    <row r="3762" spans="20:20" x14ac:dyDescent="0.25">
      <c r="T3762"/>
    </row>
    <row r="3763" spans="20:20" x14ac:dyDescent="0.25">
      <c r="T3763"/>
    </row>
    <row r="3764" spans="20:20" x14ac:dyDescent="0.25">
      <c r="T3764"/>
    </row>
    <row r="3765" spans="20:20" x14ac:dyDescent="0.25">
      <c r="T3765"/>
    </row>
    <row r="3766" spans="20:20" x14ac:dyDescent="0.25">
      <c r="T3766"/>
    </row>
    <row r="3767" spans="20:20" x14ac:dyDescent="0.25">
      <c r="T3767"/>
    </row>
    <row r="3768" spans="20:20" x14ac:dyDescent="0.25">
      <c r="T3768"/>
    </row>
    <row r="3769" spans="20:20" x14ac:dyDescent="0.25">
      <c r="T3769"/>
    </row>
    <row r="3770" spans="20:20" x14ac:dyDescent="0.25">
      <c r="T3770"/>
    </row>
    <row r="3771" spans="20:20" x14ac:dyDescent="0.25">
      <c r="T3771"/>
    </row>
    <row r="3772" spans="20:20" x14ac:dyDescent="0.25">
      <c r="T3772"/>
    </row>
    <row r="3773" spans="20:20" x14ac:dyDescent="0.25">
      <c r="T3773"/>
    </row>
    <row r="3774" spans="20:20" x14ac:dyDescent="0.25">
      <c r="T3774"/>
    </row>
    <row r="3775" spans="20:20" x14ac:dyDescent="0.25">
      <c r="T3775"/>
    </row>
    <row r="3776" spans="20:20" x14ac:dyDescent="0.25">
      <c r="T3776"/>
    </row>
    <row r="3777" spans="20:20" x14ac:dyDescent="0.25">
      <c r="T3777"/>
    </row>
    <row r="3778" spans="20:20" x14ac:dyDescent="0.25">
      <c r="T3778"/>
    </row>
    <row r="3779" spans="20:20" x14ac:dyDescent="0.25">
      <c r="T3779"/>
    </row>
    <row r="3780" spans="20:20" x14ac:dyDescent="0.25">
      <c r="T3780"/>
    </row>
    <row r="3781" spans="20:20" x14ac:dyDescent="0.25">
      <c r="T3781"/>
    </row>
    <row r="3782" spans="20:20" x14ac:dyDescent="0.25">
      <c r="T3782"/>
    </row>
    <row r="3783" spans="20:20" x14ac:dyDescent="0.25">
      <c r="T3783"/>
    </row>
    <row r="3784" spans="20:20" x14ac:dyDescent="0.25">
      <c r="T3784"/>
    </row>
    <row r="3785" spans="20:20" x14ac:dyDescent="0.25">
      <c r="T3785"/>
    </row>
    <row r="3786" spans="20:20" x14ac:dyDescent="0.25">
      <c r="T3786"/>
    </row>
    <row r="3787" spans="20:20" x14ac:dyDescent="0.25">
      <c r="T3787"/>
    </row>
    <row r="3788" spans="20:20" x14ac:dyDescent="0.25">
      <c r="T3788"/>
    </row>
    <row r="3789" spans="20:20" x14ac:dyDescent="0.25">
      <c r="T3789"/>
    </row>
    <row r="3790" spans="20:20" x14ac:dyDescent="0.25">
      <c r="T3790"/>
    </row>
    <row r="3791" spans="20:20" x14ac:dyDescent="0.25">
      <c r="T3791"/>
    </row>
    <row r="3792" spans="20:20" x14ac:dyDescent="0.25">
      <c r="T3792"/>
    </row>
    <row r="3793" spans="20:20" x14ac:dyDescent="0.25">
      <c r="T3793"/>
    </row>
    <row r="3794" spans="20:20" x14ac:dyDescent="0.25">
      <c r="T3794"/>
    </row>
    <row r="3795" spans="20:20" x14ac:dyDescent="0.25">
      <c r="T3795"/>
    </row>
    <row r="3796" spans="20:20" x14ac:dyDescent="0.25">
      <c r="T3796"/>
    </row>
    <row r="3797" spans="20:20" x14ac:dyDescent="0.25">
      <c r="T3797"/>
    </row>
    <row r="3798" spans="20:20" x14ac:dyDescent="0.25">
      <c r="T3798"/>
    </row>
    <row r="3799" spans="20:20" x14ac:dyDescent="0.25">
      <c r="T3799"/>
    </row>
    <row r="3800" spans="20:20" x14ac:dyDescent="0.25">
      <c r="T3800"/>
    </row>
    <row r="3801" spans="20:20" x14ac:dyDescent="0.25">
      <c r="T3801"/>
    </row>
    <row r="3802" spans="20:20" x14ac:dyDescent="0.25">
      <c r="T3802"/>
    </row>
    <row r="3803" spans="20:20" x14ac:dyDescent="0.25">
      <c r="T3803"/>
    </row>
    <row r="3804" spans="20:20" x14ac:dyDescent="0.25">
      <c r="T3804"/>
    </row>
    <row r="3805" spans="20:20" x14ac:dyDescent="0.25">
      <c r="T3805"/>
    </row>
    <row r="3806" spans="20:20" x14ac:dyDescent="0.25">
      <c r="T3806"/>
    </row>
    <row r="3807" spans="20:20" x14ac:dyDescent="0.25">
      <c r="T3807"/>
    </row>
    <row r="3808" spans="20:20" x14ac:dyDescent="0.25">
      <c r="T3808"/>
    </row>
    <row r="3809" spans="20:20" x14ac:dyDescent="0.25">
      <c r="T3809"/>
    </row>
    <row r="3810" spans="20:20" x14ac:dyDescent="0.25">
      <c r="T3810"/>
    </row>
    <row r="3811" spans="20:20" x14ac:dyDescent="0.25">
      <c r="T3811"/>
    </row>
    <row r="3812" spans="20:20" x14ac:dyDescent="0.25">
      <c r="T3812"/>
    </row>
    <row r="3813" spans="20:20" x14ac:dyDescent="0.25">
      <c r="T3813"/>
    </row>
    <row r="3814" spans="20:20" x14ac:dyDescent="0.25">
      <c r="T3814"/>
    </row>
    <row r="3815" spans="20:20" x14ac:dyDescent="0.25">
      <c r="T3815"/>
    </row>
    <row r="3816" spans="20:20" x14ac:dyDescent="0.25">
      <c r="T3816"/>
    </row>
    <row r="3817" spans="20:20" x14ac:dyDescent="0.25">
      <c r="T3817"/>
    </row>
    <row r="3818" spans="20:20" x14ac:dyDescent="0.25">
      <c r="T3818"/>
    </row>
    <row r="3819" spans="20:20" x14ac:dyDescent="0.25">
      <c r="T3819"/>
    </row>
    <row r="3820" spans="20:20" x14ac:dyDescent="0.25">
      <c r="T3820"/>
    </row>
    <row r="3821" spans="20:20" x14ac:dyDescent="0.25">
      <c r="T3821"/>
    </row>
    <row r="3822" spans="20:20" x14ac:dyDescent="0.25">
      <c r="T3822"/>
    </row>
    <row r="3823" spans="20:20" x14ac:dyDescent="0.25">
      <c r="T3823"/>
    </row>
    <row r="3824" spans="20:20" x14ac:dyDescent="0.25">
      <c r="T3824"/>
    </row>
    <row r="3825" spans="20:20" x14ac:dyDescent="0.25">
      <c r="T3825"/>
    </row>
    <row r="3826" spans="20:20" x14ac:dyDescent="0.25">
      <c r="T3826"/>
    </row>
    <row r="3827" spans="20:20" x14ac:dyDescent="0.25">
      <c r="T3827"/>
    </row>
    <row r="3828" spans="20:20" x14ac:dyDescent="0.25">
      <c r="T3828"/>
    </row>
    <row r="3829" spans="20:20" x14ac:dyDescent="0.25">
      <c r="T3829"/>
    </row>
    <row r="3830" spans="20:20" x14ac:dyDescent="0.25">
      <c r="T3830"/>
    </row>
    <row r="3831" spans="20:20" x14ac:dyDescent="0.25">
      <c r="T3831"/>
    </row>
    <row r="3832" spans="20:20" x14ac:dyDescent="0.25">
      <c r="T3832"/>
    </row>
    <row r="3833" spans="20:20" x14ac:dyDescent="0.25">
      <c r="T3833"/>
    </row>
    <row r="3834" spans="20:20" x14ac:dyDescent="0.25">
      <c r="T3834"/>
    </row>
    <row r="3835" spans="20:20" x14ac:dyDescent="0.25">
      <c r="T3835"/>
    </row>
    <row r="3836" spans="20:20" x14ac:dyDescent="0.25">
      <c r="T3836"/>
    </row>
    <row r="3837" spans="20:20" x14ac:dyDescent="0.25">
      <c r="T3837"/>
    </row>
    <row r="3838" spans="20:20" x14ac:dyDescent="0.25">
      <c r="T3838"/>
    </row>
    <row r="3839" spans="20:20" x14ac:dyDescent="0.25">
      <c r="T3839"/>
    </row>
    <row r="3840" spans="20:20" x14ac:dyDescent="0.25">
      <c r="T3840"/>
    </row>
    <row r="3841" spans="20:20" x14ac:dyDescent="0.25">
      <c r="T3841"/>
    </row>
    <row r="3842" spans="20:20" x14ac:dyDescent="0.25">
      <c r="T3842"/>
    </row>
    <row r="3843" spans="20:20" x14ac:dyDescent="0.25">
      <c r="T3843"/>
    </row>
    <row r="3844" spans="20:20" x14ac:dyDescent="0.25">
      <c r="T3844"/>
    </row>
    <row r="3845" spans="20:20" x14ac:dyDescent="0.25">
      <c r="T3845"/>
    </row>
    <row r="3846" spans="20:20" x14ac:dyDescent="0.25">
      <c r="T3846"/>
    </row>
    <row r="3847" spans="20:20" x14ac:dyDescent="0.25">
      <c r="T3847"/>
    </row>
    <row r="3848" spans="20:20" x14ac:dyDescent="0.25">
      <c r="T3848"/>
    </row>
    <row r="3849" spans="20:20" x14ac:dyDescent="0.25">
      <c r="T3849"/>
    </row>
    <row r="3850" spans="20:20" x14ac:dyDescent="0.25">
      <c r="T3850"/>
    </row>
    <row r="3851" spans="20:20" x14ac:dyDescent="0.25">
      <c r="T3851"/>
    </row>
    <row r="3852" spans="20:20" x14ac:dyDescent="0.25">
      <c r="T3852"/>
    </row>
    <row r="3853" spans="20:20" x14ac:dyDescent="0.25">
      <c r="T3853"/>
    </row>
    <row r="3854" spans="20:20" x14ac:dyDescent="0.25">
      <c r="T3854"/>
    </row>
    <row r="3855" spans="20:20" x14ac:dyDescent="0.25">
      <c r="T3855"/>
    </row>
    <row r="3856" spans="20:20" x14ac:dyDescent="0.25">
      <c r="T3856"/>
    </row>
    <row r="3857" spans="20:20" x14ac:dyDescent="0.25">
      <c r="T3857"/>
    </row>
    <row r="3858" spans="20:20" x14ac:dyDescent="0.25">
      <c r="T3858"/>
    </row>
    <row r="3859" spans="20:20" x14ac:dyDescent="0.25">
      <c r="T3859"/>
    </row>
    <row r="3860" spans="20:20" x14ac:dyDescent="0.25">
      <c r="T3860"/>
    </row>
    <row r="3861" spans="20:20" x14ac:dyDescent="0.25">
      <c r="T3861"/>
    </row>
    <row r="3862" spans="20:20" x14ac:dyDescent="0.25">
      <c r="T3862"/>
    </row>
    <row r="3863" spans="20:20" x14ac:dyDescent="0.25">
      <c r="T3863"/>
    </row>
    <row r="3864" spans="20:20" x14ac:dyDescent="0.25">
      <c r="T3864"/>
    </row>
    <row r="3865" spans="20:20" x14ac:dyDescent="0.25">
      <c r="T3865"/>
    </row>
    <row r="3866" spans="20:20" x14ac:dyDescent="0.25">
      <c r="T3866"/>
    </row>
    <row r="3867" spans="20:20" x14ac:dyDescent="0.25">
      <c r="T3867"/>
    </row>
    <row r="3868" spans="20:20" x14ac:dyDescent="0.25">
      <c r="T3868"/>
    </row>
    <row r="3869" spans="20:20" x14ac:dyDescent="0.25">
      <c r="T3869"/>
    </row>
    <row r="3870" spans="20:20" x14ac:dyDescent="0.25">
      <c r="T3870"/>
    </row>
    <row r="3871" spans="20:20" x14ac:dyDescent="0.25">
      <c r="T3871"/>
    </row>
    <row r="3872" spans="20:20" x14ac:dyDescent="0.25">
      <c r="T3872"/>
    </row>
    <row r="3873" spans="20:20" x14ac:dyDescent="0.25">
      <c r="T3873"/>
    </row>
    <row r="3874" spans="20:20" x14ac:dyDescent="0.25">
      <c r="T3874"/>
    </row>
    <row r="3875" spans="20:20" x14ac:dyDescent="0.25">
      <c r="T3875"/>
    </row>
    <row r="3876" spans="20:20" x14ac:dyDescent="0.25">
      <c r="T3876"/>
    </row>
    <row r="3877" spans="20:20" x14ac:dyDescent="0.25">
      <c r="T3877"/>
    </row>
    <row r="3878" spans="20:20" x14ac:dyDescent="0.25">
      <c r="T3878"/>
    </row>
    <row r="3879" spans="20:20" x14ac:dyDescent="0.25">
      <c r="T3879"/>
    </row>
    <row r="3880" spans="20:20" x14ac:dyDescent="0.25">
      <c r="T3880"/>
    </row>
    <row r="3881" spans="20:20" x14ac:dyDescent="0.25">
      <c r="T3881"/>
    </row>
    <row r="3882" spans="20:20" x14ac:dyDescent="0.25">
      <c r="T3882"/>
    </row>
    <row r="3883" spans="20:20" x14ac:dyDescent="0.25">
      <c r="T3883"/>
    </row>
    <row r="3884" spans="20:20" x14ac:dyDescent="0.25">
      <c r="T3884"/>
    </row>
    <row r="3885" spans="20:20" x14ac:dyDescent="0.25">
      <c r="T3885"/>
    </row>
    <row r="3886" spans="20:20" x14ac:dyDescent="0.25">
      <c r="T3886"/>
    </row>
    <row r="3887" spans="20:20" x14ac:dyDescent="0.25">
      <c r="T3887"/>
    </row>
    <row r="3888" spans="20:20" x14ac:dyDescent="0.25">
      <c r="T3888"/>
    </row>
    <row r="3889" spans="20:20" x14ac:dyDescent="0.25">
      <c r="T3889"/>
    </row>
    <row r="3890" spans="20:20" x14ac:dyDescent="0.25">
      <c r="T3890"/>
    </row>
    <row r="3891" spans="20:20" x14ac:dyDescent="0.25">
      <c r="T3891"/>
    </row>
    <row r="3892" spans="20:20" x14ac:dyDescent="0.25">
      <c r="T3892"/>
    </row>
    <row r="3893" spans="20:20" x14ac:dyDescent="0.25">
      <c r="T3893"/>
    </row>
    <row r="3894" spans="20:20" x14ac:dyDescent="0.25">
      <c r="T3894"/>
    </row>
    <row r="3895" spans="20:20" x14ac:dyDescent="0.25">
      <c r="T3895"/>
    </row>
    <row r="3896" spans="20:20" x14ac:dyDescent="0.25">
      <c r="T3896"/>
    </row>
    <row r="3897" spans="20:20" x14ac:dyDescent="0.25">
      <c r="T3897"/>
    </row>
    <row r="3898" spans="20:20" x14ac:dyDescent="0.25">
      <c r="T3898"/>
    </row>
    <row r="3899" spans="20:20" x14ac:dyDescent="0.25">
      <c r="T3899"/>
    </row>
    <row r="3900" spans="20:20" x14ac:dyDescent="0.25">
      <c r="T3900"/>
    </row>
    <row r="3901" spans="20:20" x14ac:dyDescent="0.25">
      <c r="T3901"/>
    </row>
    <row r="3902" spans="20:20" x14ac:dyDescent="0.25">
      <c r="T3902"/>
    </row>
    <row r="3903" spans="20:20" x14ac:dyDescent="0.25">
      <c r="T3903"/>
    </row>
    <row r="3904" spans="20:20" x14ac:dyDescent="0.25">
      <c r="T3904"/>
    </row>
    <row r="3905" spans="20:20" x14ac:dyDescent="0.25">
      <c r="T3905"/>
    </row>
    <row r="3906" spans="20:20" x14ac:dyDescent="0.25">
      <c r="T3906"/>
    </row>
    <row r="3907" spans="20:20" x14ac:dyDescent="0.25">
      <c r="T3907"/>
    </row>
    <row r="3908" spans="20:20" x14ac:dyDescent="0.25">
      <c r="T3908"/>
    </row>
    <row r="3909" spans="20:20" x14ac:dyDescent="0.25">
      <c r="T3909"/>
    </row>
    <row r="3910" spans="20:20" x14ac:dyDescent="0.25">
      <c r="T3910"/>
    </row>
    <row r="3911" spans="20:20" x14ac:dyDescent="0.25">
      <c r="T3911"/>
    </row>
    <row r="3912" spans="20:20" x14ac:dyDescent="0.25">
      <c r="T3912"/>
    </row>
    <row r="3913" spans="20:20" x14ac:dyDescent="0.25">
      <c r="T3913"/>
    </row>
    <row r="3914" spans="20:20" x14ac:dyDescent="0.25">
      <c r="T3914"/>
    </row>
    <row r="3915" spans="20:20" x14ac:dyDescent="0.25">
      <c r="T3915"/>
    </row>
    <row r="3916" spans="20:20" x14ac:dyDescent="0.25">
      <c r="T3916"/>
    </row>
    <row r="3917" spans="20:20" x14ac:dyDescent="0.25">
      <c r="T3917"/>
    </row>
    <row r="3918" spans="20:20" x14ac:dyDescent="0.25">
      <c r="T3918"/>
    </row>
    <row r="3919" spans="20:20" x14ac:dyDescent="0.25">
      <c r="T3919"/>
    </row>
    <row r="3920" spans="20:20" x14ac:dyDescent="0.25">
      <c r="T3920"/>
    </row>
    <row r="3921" spans="20:20" x14ac:dyDescent="0.25">
      <c r="T3921"/>
    </row>
    <row r="3922" spans="20:20" x14ac:dyDescent="0.25">
      <c r="T3922"/>
    </row>
    <row r="3923" spans="20:20" x14ac:dyDescent="0.25">
      <c r="T3923"/>
    </row>
    <row r="3924" spans="20:20" x14ac:dyDescent="0.25">
      <c r="T3924"/>
    </row>
    <row r="3925" spans="20:20" x14ac:dyDescent="0.25">
      <c r="T3925"/>
    </row>
    <row r="3926" spans="20:20" x14ac:dyDescent="0.25">
      <c r="T3926"/>
    </row>
    <row r="3927" spans="20:20" x14ac:dyDescent="0.25">
      <c r="T3927"/>
    </row>
    <row r="3928" spans="20:20" x14ac:dyDescent="0.25">
      <c r="T3928"/>
    </row>
    <row r="3929" spans="20:20" x14ac:dyDescent="0.25">
      <c r="T3929"/>
    </row>
    <row r="3930" spans="20:20" x14ac:dyDescent="0.25">
      <c r="T3930"/>
    </row>
    <row r="3931" spans="20:20" x14ac:dyDescent="0.25">
      <c r="T3931"/>
    </row>
    <row r="3932" spans="20:20" x14ac:dyDescent="0.25">
      <c r="T3932"/>
    </row>
    <row r="3933" spans="20:20" x14ac:dyDescent="0.25">
      <c r="T3933"/>
    </row>
    <row r="3934" spans="20:20" x14ac:dyDescent="0.25">
      <c r="T3934"/>
    </row>
    <row r="3935" spans="20:20" x14ac:dyDescent="0.25">
      <c r="T3935"/>
    </row>
    <row r="3936" spans="20:20" x14ac:dyDescent="0.25">
      <c r="T3936"/>
    </row>
    <row r="3937" spans="20:20" x14ac:dyDescent="0.25">
      <c r="T3937"/>
    </row>
    <row r="3938" spans="20:20" x14ac:dyDescent="0.25">
      <c r="T3938"/>
    </row>
    <row r="3939" spans="20:20" x14ac:dyDescent="0.25">
      <c r="T3939"/>
    </row>
    <row r="3940" spans="20:20" x14ac:dyDescent="0.25">
      <c r="T3940"/>
    </row>
    <row r="3941" spans="20:20" x14ac:dyDescent="0.25">
      <c r="T3941"/>
    </row>
    <row r="3942" spans="20:20" x14ac:dyDescent="0.25">
      <c r="T3942"/>
    </row>
    <row r="3986" spans="1:22" s="3" customFormat="1" x14ac:dyDescent="0.25">
      <c r="A3986"/>
      <c r="B3986"/>
      <c r="C3986"/>
      <c r="D3986"/>
      <c r="E3986"/>
      <c r="F3986"/>
      <c r="J3986"/>
      <c r="K3986"/>
      <c r="L3986"/>
      <c r="M3986"/>
      <c r="N3986" s="2">
        <v>464962500</v>
      </c>
      <c r="U3986"/>
      <c r="V3986"/>
    </row>
    <row r="3987" spans="1:22" s="3" customFormat="1" x14ac:dyDescent="0.25">
      <c r="A3987"/>
      <c r="B3987"/>
      <c r="C3987"/>
      <c r="D3987"/>
      <c r="E3987"/>
      <c r="F3987"/>
      <c r="J3987"/>
      <c r="K3987"/>
      <c r="L3987"/>
      <c r="M3987"/>
      <c r="N3987" s="2" t="e">
        <f>SUM(#REF!)</f>
        <v>#REF!</v>
      </c>
      <c r="U3987"/>
      <c r="V3987"/>
    </row>
    <row r="3988" spans="1:22" s="3" customFormat="1" x14ac:dyDescent="0.25">
      <c r="A3988"/>
      <c r="B3988"/>
      <c r="C3988"/>
      <c r="D3988"/>
      <c r="E3988"/>
      <c r="F3988"/>
      <c r="J3988"/>
      <c r="K3988"/>
      <c r="L3988"/>
      <c r="M3988"/>
      <c r="N3988" s="2" t="e">
        <f>N3986-N3987</f>
        <v>#REF!</v>
      </c>
      <c r="U3988"/>
      <c r="V3988"/>
    </row>
    <row r="4064" spans="1:22" s="3" customFormat="1" x14ac:dyDescent="0.25">
      <c r="A4064"/>
      <c r="B4064"/>
      <c r="C4064"/>
      <c r="D4064"/>
      <c r="E4064"/>
      <c r="F4064"/>
      <c r="J4064"/>
      <c r="K4064"/>
      <c r="L4064"/>
      <c r="M4064"/>
      <c r="N4064" s="2" t="e">
        <f>SUM(#REF!)</f>
        <v>#REF!</v>
      </c>
      <c r="U4064"/>
      <c r="V4064"/>
    </row>
    <row r="4092" spans="1:22" s="3" customFormat="1" x14ac:dyDescent="0.25">
      <c r="A4092"/>
      <c r="B4092"/>
      <c r="C4092"/>
      <c r="D4092"/>
      <c r="E4092"/>
      <c r="F4092"/>
      <c r="J4092"/>
      <c r="K4092"/>
      <c r="L4092"/>
      <c r="M4092"/>
      <c r="N4092" s="2">
        <v>4193414</v>
      </c>
      <c r="U4092"/>
      <c r="V4092"/>
    </row>
    <row r="4093" spans="1:22" s="3" customFormat="1" x14ac:dyDescent="0.25">
      <c r="A4093"/>
      <c r="B4093"/>
      <c r="C4093"/>
      <c r="D4093"/>
      <c r="E4093"/>
      <c r="F4093"/>
      <c r="J4093"/>
      <c r="K4093"/>
      <c r="L4093"/>
      <c r="M4093"/>
      <c r="N4093" s="2" t="e">
        <f>SUM(#REF!)</f>
        <v>#REF!</v>
      </c>
      <c r="U4093"/>
      <c r="V4093"/>
    </row>
    <row r="4094" spans="1:22" s="3" customFormat="1" x14ac:dyDescent="0.25">
      <c r="A4094"/>
      <c r="B4094"/>
      <c r="C4094"/>
      <c r="D4094"/>
      <c r="E4094"/>
      <c r="F4094"/>
      <c r="J4094"/>
      <c r="K4094"/>
      <c r="L4094"/>
      <c r="M4094"/>
      <c r="N4094" s="2" t="e">
        <f>N4092-N4093</f>
        <v>#REF!</v>
      </c>
      <c r="U4094"/>
      <c r="V4094"/>
    </row>
    <row r="4841" spans="1:22" s="3" customFormat="1" x14ac:dyDescent="0.25">
      <c r="A4841"/>
      <c r="B4841"/>
      <c r="C4841"/>
      <c r="D4841"/>
      <c r="E4841"/>
      <c r="F4841"/>
      <c r="J4841"/>
      <c r="K4841"/>
      <c r="L4841"/>
      <c r="M4841"/>
      <c r="N4841" s="41" t="s">
        <v>472</v>
      </c>
      <c r="U4841"/>
      <c r="V4841"/>
    </row>
    <row r="4842" spans="1:22" s="3" customFormat="1" x14ac:dyDescent="0.25">
      <c r="A4842"/>
      <c r="B4842"/>
      <c r="C4842"/>
      <c r="D4842"/>
      <c r="E4842"/>
      <c r="F4842"/>
      <c r="J4842"/>
      <c r="K4842"/>
      <c r="L4842"/>
      <c r="M4842"/>
      <c r="N4842" s="41" t="s">
        <v>472</v>
      </c>
      <c r="U4842"/>
      <c r="V4842"/>
    </row>
    <row r="4843" spans="1:22" s="3" customFormat="1" x14ac:dyDescent="0.25">
      <c r="A4843"/>
      <c r="B4843"/>
      <c r="C4843"/>
      <c r="D4843"/>
      <c r="E4843"/>
      <c r="F4843"/>
      <c r="J4843"/>
      <c r="K4843"/>
      <c r="L4843"/>
      <c r="M4843"/>
      <c r="N4843" s="41" t="s">
        <v>472</v>
      </c>
      <c r="U4843"/>
      <c r="V4843"/>
    </row>
  </sheetData>
  <dataValidations count="2">
    <dataValidation type="list" allowBlank="1" showInputMessage="1" showErrorMessage="1" sqref="G95:G103 G307 G79:G83 G105:G107 G295 G292 G282 G277:G278 G271 G269 G267 G265 G263 G260 G254:G255 G168 G162 G152:G156 G145:G148 G143 G141 G139 G128:G133 G112:G122 G109:G110 G70:G77">
      <formula1>#REF!</formula1>
    </dataValidation>
    <dataValidation type="list" allowBlank="1" showInputMessage="1" showErrorMessage="1" sqref="G204 G217:G231 G233:G235 G238:G253 G256 G258:G259 G261 G266 G268 G272:G276 G279:G281 G283:G291 G293 G296:G300 G302:G306 G213:G215 G207:G211 G182:G184 G186:G197">
      <formula1>#REF!</formula1>
    </dataValidation>
  </dataValidation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'[2]Budget Code'!#REF!</xm:f>
          </x14:formula1>
          <xm:sqref>D46:D56 D58:D69 H3:H69 D3:D44</xm:sqref>
        </x14:dataValidation>
        <x14:dataValidation type="list" allowBlank="1" showInputMessage="1" showErrorMessage="1">
          <x14:formula1>
            <xm:f>'[2]Vendor List'!#REF!</xm:f>
          </x14:formula1>
          <xm:sqref>J202:J203 J165:J166 J228:J229 J3:J69</xm:sqref>
        </x14:dataValidation>
        <x14:dataValidation type="list" allowBlank="1" showInputMessage="1" showErrorMessage="1">
          <x14:formula1>
            <xm:f>[2]COA!#REF!</xm:f>
          </x14:formula1>
          <xm:sqref>G78 G301 G294 G270 G264 G262 G257 G236:G237 G232 G216 G212 G205:G206 G198:G203 G185 G169:G181 G163:G167 G157:G161 G149:G151 G144 G142 G140 G134:G138 G123:G127 G111 G108 G104 G84:G94 G3:G69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zoomScaleNormal="100" workbookViewId="0">
      <pane xSplit="7" ySplit="3" topLeftCell="H47" activePane="bottomRight" state="frozen"/>
      <selection pane="topRight" activeCell="H1" sqref="H1"/>
      <selection pane="bottomLeft" activeCell="A4" sqref="A4"/>
      <selection pane="bottomRight" activeCell="C60" sqref="C60"/>
    </sheetView>
  </sheetViews>
  <sheetFormatPr defaultColWidth="8.85546875" defaultRowHeight="16.5" x14ac:dyDescent="0.3"/>
  <cols>
    <col min="1" max="1" width="46.140625" style="43" customWidth="1"/>
    <col min="2" max="2" width="8.85546875" style="43" customWidth="1"/>
    <col min="3" max="3" width="18.28515625" style="43" customWidth="1"/>
    <col min="4" max="4" width="17" style="43" customWidth="1"/>
    <col min="5" max="5" width="18" style="43" customWidth="1"/>
    <col min="6" max="6" width="19.42578125" style="43" customWidth="1"/>
    <col min="7" max="7" width="73.85546875" style="47" customWidth="1"/>
    <col min="8" max="16384" width="8.85546875" style="43"/>
  </cols>
  <sheetData>
    <row r="1" spans="1:7" ht="20.25" x14ac:dyDescent="0.3">
      <c r="A1" s="42" t="s">
        <v>480</v>
      </c>
      <c r="C1" s="44"/>
      <c r="D1" s="44"/>
      <c r="E1" s="44"/>
      <c r="F1" s="44"/>
    </row>
    <row r="3" spans="1:7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7" x14ac:dyDescent="0.3">
      <c r="A4" s="58" t="s">
        <v>0</v>
      </c>
      <c r="B4" s="59"/>
      <c r="C4" s="60">
        <f>SUM(C5:C5)</f>
        <v>8130</v>
      </c>
      <c r="D4" s="60">
        <f>SUM(D5:D5)</f>
        <v>9500.281690140846</v>
      </c>
      <c r="E4" s="60">
        <f>SUM(E5:E5)</f>
        <v>10450.309859154931</v>
      </c>
      <c r="F4" s="60">
        <f>SUM(F5:F5)</f>
        <v>11495.340845070426</v>
      </c>
      <c r="G4" s="61"/>
    </row>
    <row r="5" spans="1:7" x14ac:dyDescent="0.3">
      <c r="A5" s="66" t="s">
        <v>579</v>
      </c>
      <c r="B5" s="67" t="s">
        <v>507</v>
      </c>
      <c r="C5" s="68">
        <v>8130</v>
      </c>
      <c r="D5" s="104">
        <f>F59</f>
        <v>9500.281690140846</v>
      </c>
      <c r="E5" s="104">
        <f>D5*1.1</f>
        <v>10450.309859154931</v>
      </c>
      <c r="F5" s="104">
        <f>E5*1.1</f>
        <v>11495.340845070426</v>
      </c>
      <c r="G5" s="69" t="s">
        <v>492</v>
      </c>
    </row>
    <row r="7" spans="1:7" x14ac:dyDescent="0.3">
      <c r="A7" s="155" t="s">
        <v>595</v>
      </c>
      <c r="B7" s="155"/>
      <c r="C7" s="155"/>
      <c r="D7" s="155"/>
      <c r="E7" s="155"/>
      <c r="F7" s="155"/>
      <c r="G7" s="163"/>
    </row>
    <row r="8" spans="1:7" x14ac:dyDescent="0.3">
      <c r="A8" s="162" t="s">
        <v>584</v>
      </c>
      <c r="B8" s="162" t="s">
        <v>585</v>
      </c>
      <c r="D8" s="162"/>
      <c r="F8" s="162" t="s">
        <v>586</v>
      </c>
    </row>
    <row r="10" spans="1:7" x14ac:dyDescent="0.3">
      <c r="A10" s="161">
        <v>43475</v>
      </c>
      <c r="B10" s="160" t="s">
        <v>602</v>
      </c>
      <c r="D10" s="160"/>
      <c r="F10" s="160">
        <v>97.93</v>
      </c>
    </row>
    <row r="11" spans="1:7" x14ac:dyDescent="0.3">
      <c r="A11" s="161">
        <v>43488</v>
      </c>
      <c r="B11" s="160" t="s">
        <v>603</v>
      </c>
      <c r="D11" s="160"/>
      <c r="F11" s="160">
        <v>46.02</v>
      </c>
    </row>
    <row r="12" spans="1:7" x14ac:dyDescent="0.3">
      <c r="A12" s="161">
        <v>43503</v>
      </c>
      <c r="B12" s="160" t="s">
        <v>604</v>
      </c>
      <c r="D12" s="160"/>
      <c r="F12" s="160">
        <v>81.680000000000007</v>
      </c>
    </row>
    <row r="13" spans="1:7" x14ac:dyDescent="0.3">
      <c r="A13" s="161">
        <v>43517</v>
      </c>
      <c r="B13" s="160" t="s">
        <v>605</v>
      </c>
      <c r="D13" s="160"/>
      <c r="F13" s="160">
        <v>69.2</v>
      </c>
    </row>
    <row r="14" spans="1:7" x14ac:dyDescent="0.3">
      <c r="A14" s="161">
        <v>43536</v>
      </c>
      <c r="B14" s="160" t="s">
        <v>606</v>
      </c>
      <c r="D14" s="160"/>
      <c r="F14" s="160">
        <v>364.55</v>
      </c>
    </row>
    <row r="15" spans="1:7" x14ac:dyDescent="0.3">
      <c r="A15" s="161">
        <v>43542</v>
      </c>
      <c r="B15" s="160" t="s">
        <v>607</v>
      </c>
      <c r="D15" s="160"/>
      <c r="F15" s="160">
        <v>7.29</v>
      </c>
    </row>
    <row r="16" spans="1:7" x14ac:dyDescent="0.3">
      <c r="A16" s="161">
        <v>43543</v>
      </c>
      <c r="B16" s="160" t="s">
        <v>608</v>
      </c>
      <c r="D16" s="160"/>
      <c r="F16" s="160">
        <v>75.13</v>
      </c>
    </row>
    <row r="17" spans="1:6" x14ac:dyDescent="0.3">
      <c r="A17" s="161">
        <v>43543</v>
      </c>
      <c r="B17" s="160" t="s">
        <v>609</v>
      </c>
      <c r="D17" s="160"/>
      <c r="F17" s="160">
        <v>75.12</v>
      </c>
    </row>
    <row r="18" spans="1:6" x14ac:dyDescent="0.3">
      <c r="A18" s="161">
        <v>43543</v>
      </c>
      <c r="B18" s="160" t="s">
        <v>610</v>
      </c>
      <c r="D18" s="160"/>
      <c r="F18" s="160">
        <v>221.59</v>
      </c>
    </row>
    <row r="19" spans="1:6" x14ac:dyDescent="0.3">
      <c r="A19" s="161">
        <v>43566</v>
      </c>
      <c r="B19" s="160" t="s">
        <v>611</v>
      </c>
      <c r="D19" s="160"/>
      <c r="F19" s="160">
        <v>74.3</v>
      </c>
    </row>
    <row r="20" spans="1:6" x14ac:dyDescent="0.3">
      <c r="A20" s="161">
        <v>43566</v>
      </c>
      <c r="B20" s="160" t="s">
        <v>612</v>
      </c>
      <c r="D20" s="160"/>
      <c r="F20" s="160">
        <v>48.4</v>
      </c>
    </row>
    <row r="21" spans="1:6" x14ac:dyDescent="0.3">
      <c r="A21" s="161">
        <v>43567</v>
      </c>
      <c r="B21" s="160" t="s">
        <v>613</v>
      </c>
      <c r="D21" s="160"/>
      <c r="F21" s="160">
        <v>121.24</v>
      </c>
    </row>
    <row r="22" spans="1:6" x14ac:dyDescent="0.3">
      <c r="A22" s="161">
        <v>43567</v>
      </c>
      <c r="B22" s="160" t="s">
        <v>614</v>
      </c>
      <c r="D22" s="160"/>
      <c r="F22" s="160">
        <v>308.42</v>
      </c>
    </row>
    <row r="23" spans="1:6" x14ac:dyDescent="0.3">
      <c r="A23" s="161">
        <v>43581</v>
      </c>
      <c r="B23" s="160" t="s">
        <v>615</v>
      </c>
      <c r="D23" s="160"/>
      <c r="F23" s="160">
        <v>121.24</v>
      </c>
    </row>
    <row r="24" spans="1:6" x14ac:dyDescent="0.3">
      <c r="A24" s="161">
        <v>43581</v>
      </c>
      <c r="B24" s="160" t="s">
        <v>616</v>
      </c>
      <c r="D24" s="160"/>
      <c r="F24" s="160">
        <v>308.42</v>
      </c>
    </row>
    <row r="25" spans="1:6" x14ac:dyDescent="0.3">
      <c r="A25" s="161">
        <v>43592</v>
      </c>
      <c r="B25" s="160" t="s">
        <v>617</v>
      </c>
      <c r="D25" s="160"/>
      <c r="F25" s="160">
        <v>338.81</v>
      </c>
    </row>
    <row r="26" spans="1:6" x14ac:dyDescent="0.3">
      <c r="A26" s="161">
        <v>43592</v>
      </c>
      <c r="B26" s="160" t="s">
        <v>618</v>
      </c>
      <c r="D26" s="160"/>
      <c r="F26" s="160">
        <v>76.67</v>
      </c>
    </row>
    <row r="27" spans="1:6" x14ac:dyDescent="0.3">
      <c r="A27" s="161">
        <v>43594</v>
      </c>
      <c r="B27" s="160" t="s">
        <v>619</v>
      </c>
      <c r="D27" s="160"/>
      <c r="F27" s="160">
        <v>51.6</v>
      </c>
    </row>
    <row r="28" spans="1:6" x14ac:dyDescent="0.3">
      <c r="A28" s="161">
        <v>43594</v>
      </c>
      <c r="B28" s="160" t="s">
        <v>620</v>
      </c>
      <c r="D28" s="160"/>
      <c r="F28" s="160">
        <v>74.31</v>
      </c>
    </row>
    <row r="29" spans="1:6" x14ac:dyDescent="0.3">
      <c r="A29" s="161">
        <v>43605</v>
      </c>
      <c r="B29" s="160" t="s">
        <v>621</v>
      </c>
      <c r="D29" s="160"/>
      <c r="F29" s="160">
        <v>149</v>
      </c>
    </row>
    <row r="30" spans="1:6" x14ac:dyDescent="0.3">
      <c r="A30" s="161">
        <v>43613</v>
      </c>
      <c r="B30" s="160" t="s">
        <v>622</v>
      </c>
      <c r="D30" s="160"/>
      <c r="F30" s="160">
        <v>228.79</v>
      </c>
    </row>
    <row r="31" spans="1:6" x14ac:dyDescent="0.3">
      <c r="A31" s="161">
        <v>43631</v>
      </c>
      <c r="B31" s="160" t="s">
        <v>623</v>
      </c>
      <c r="D31" s="160"/>
      <c r="F31" s="160">
        <v>50.66</v>
      </c>
    </row>
    <row r="32" spans="1:6" x14ac:dyDescent="0.3">
      <c r="A32" s="161">
        <v>43631</v>
      </c>
      <c r="B32" s="160" t="s">
        <v>624</v>
      </c>
      <c r="D32" s="160"/>
      <c r="F32" s="160">
        <v>72.94</v>
      </c>
    </row>
    <row r="33" spans="1:6" x14ac:dyDescent="0.3">
      <c r="A33" s="161">
        <v>43636</v>
      </c>
      <c r="B33" s="160" t="s">
        <v>625</v>
      </c>
      <c r="D33" s="160"/>
      <c r="F33" s="160">
        <v>228.79</v>
      </c>
    </row>
    <row r="34" spans="1:6" x14ac:dyDescent="0.3">
      <c r="A34" s="161">
        <v>43655</v>
      </c>
      <c r="B34" s="160" t="s">
        <v>626</v>
      </c>
      <c r="D34" s="160"/>
      <c r="F34" s="160">
        <v>74.5</v>
      </c>
    </row>
    <row r="35" spans="1:6" x14ac:dyDescent="0.3">
      <c r="A35" s="161">
        <v>43656</v>
      </c>
      <c r="B35" s="160" t="s">
        <v>627</v>
      </c>
      <c r="D35" s="160"/>
      <c r="F35" s="160">
        <v>42.6</v>
      </c>
    </row>
    <row r="36" spans="1:6" x14ac:dyDescent="0.3">
      <c r="A36" s="161">
        <v>43656</v>
      </c>
      <c r="B36" s="160" t="s">
        <v>628</v>
      </c>
      <c r="D36" s="160"/>
      <c r="F36" s="160">
        <v>234.72</v>
      </c>
    </row>
    <row r="37" spans="1:6" x14ac:dyDescent="0.3">
      <c r="A37" s="161">
        <v>43656</v>
      </c>
      <c r="B37" s="160" t="s">
        <v>629</v>
      </c>
      <c r="D37" s="160"/>
      <c r="F37" s="160">
        <v>51.29</v>
      </c>
    </row>
    <row r="38" spans="1:6" x14ac:dyDescent="0.3">
      <c r="A38" s="161">
        <v>43656</v>
      </c>
      <c r="B38" s="160" t="s">
        <v>630</v>
      </c>
      <c r="D38" s="160"/>
      <c r="F38" s="160">
        <v>54.17</v>
      </c>
    </row>
    <row r="39" spans="1:6" x14ac:dyDescent="0.3">
      <c r="A39" s="161">
        <v>43656</v>
      </c>
      <c r="B39" s="160" t="s">
        <v>631</v>
      </c>
      <c r="D39" s="160"/>
      <c r="F39" s="160">
        <v>52.79</v>
      </c>
    </row>
    <row r="40" spans="1:6" x14ac:dyDescent="0.3">
      <c r="F40" s="160">
        <f>SUM(F10:F39)</f>
        <v>3802.1699999999996</v>
      </c>
    </row>
    <row r="41" spans="1:6" x14ac:dyDescent="0.3">
      <c r="A41" s="175">
        <v>43676</v>
      </c>
      <c r="B41" s="174" t="s">
        <v>642</v>
      </c>
      <c r="D41" s="174"/>
      <c r="F41" s="174">
        <v>891.36</v>
      </c>
    </row>
    <row r="42" spans="1:6" x14ac:dyDescent="0.3">
      <c r="F42" s="160"/>
    </row>
    <row r="43" spans="1:6" x14ac:dyDescent="0.3">
      <c r="F43" s="160"/>
    </row>
    <row r="44" spans="1:6" x14ac:dyDescent="0.3">
      <c r="F44" s="160"/>
    </row>
    <row r="45" spans="1:6" x14ac:dyDescent="0.3">
      <c r="F45" s="160"/>
    </row>
    <row r="46" spans="1:6" x14ac:dyDescent="0.3">
      <c r="F46" s="160"/>
    </row>
    <row r="47" spans="1:6" x14ac:dyDescent="0.3">
      <c r="F47" s="160"/>
    </row>
    <row r="49" spans="1:7" x14ac:dyDescent="0.3">
      <c r="A49" s="155" t="s">
        <v>632</v>
      </c>
      <c r="B49" s="155"/>
      <c r="C49" s="166" t="s">
        <v>635</v>
      </c>
      <c r="D49" s="155"/>
      <c r="E49" s="166" t="s">
        <v>600</v>
      </c>
      <c r="F49" s="166" t="s">
        <v>601</v>
      </c>
      <c r="G49" s="163"/>
    </row>
    <row r="50" spans="1:7" x14ac:dyDescent="0.3">
      <c r="A50" s="43" t="s">
        <v>633</v>
      </c>
      <c r="C50" s="164">
        <f>SUM(F12,F28,F32,F34)/4</f>
        <v>75.857500000000002</v>
      </c>
      <c r="D50" s="165">
        <v>1100000</v>
      </c>
      <c r="E50" s="164">
        <f>2000000/14200</f>
        <v>140.8450704225352</v>
      </c>
      <c r="F50" s="164">
        <f>E50*12</f>
        <v>1690.1408450704225</v>
      </c>
    </row>
    <row r="51" spans="1:7" x14ac:dyDescent="0.3">
      <c r="A51" s="43" t="s">
        <v>636</v>
      </c>
      <c r="C51" s="164">
        <f>SUM(F31,F27)/2</f>
        <v>51.129999999999995</v>
      </c>
      <c r="D51" s="165">
        <v>750000</v>
      </c>
      <c r="E51" s="164">
        <f>1000000/14200</f>
        <v>70.422535211267601</v>
      </c>
      <c r="F51" s="164">
        <f>E51*12</f>
        <v>845.07042253521126</v>
      </c>
    </row>
    <row r="52" spans="1:7" x14ac:dyDescent="0.3">
      <c r="A52" s="43" t="s">
        <v>637</v>
      </c>
      <c r="C52" s="164">
        <f>SUM(F36,F33,F30,F25)/4</f>
        <v>257.77749999999997</v>
      </c>
      <c r="D52" s="165">
        <v>3306000</v>
      </c>
      <c r="E52" s="164">
        <f>4000000/14200</f>
        <v>281.6901408450704</v>
      </c>
      <c r="F52" s="164">
        <f>E52*12</f>
        <v>3380.2816901408451</v>
      </c>
    </row>
    <row r="53" spans="1:7" x14ac:dyDescent="0.3">
      <c r="A53" s="43" t="s">
        <v>638</v>
      </c>
      <c r="C53" s="164">
        <f>SUM(F37,F34,F31,F26,F38,F39)/6</f>
        <v>60.013333333333343</v>
      </c>
      <c r="D53" s="165">
        <v>750000</v>
      </c>
      <c r="E53" s="164">
        <f>1500000/14200</f>
        <v>105.63380281690141</v>
      </c>
      <c r="F53" s="164">
        <f>E53*12</f>
        <v>1267.605633802817</v>
      </c>
    </row>
    <row r="54" spans="1:7" x14ac:dyDescent="0.3">
      <c r="A54" s="43" t="s">
        <v>640</v>
      </c>
      <c r="C54" s="173">
        <f>F18</f>
        <v>221.59</v>
      </c>
      <c r="D54" s="165">
        <f>C54*14200</f>
        <v>3146578</v>
      </c>
      <c r="E54" s="164">
        <f>3600000/14200</f>
        <v>253.52112676056339</v>
      </c>
      <c r="F54" s="164">
        <f>E54</f>
        <v>253.52112676056339</v>
      </c>
    </row>
    <row r="55" spans="1:7" x14ac:dyDescent="0.3">
      <c r="A55" s="43" t="s">
        <v>639</v>
      </c>
      <c r="C55" s="173">
        <f>F29</f>
        <v>149</v>
      </c>
      <c r="E55" s="164">
        <v>200</v>
      </c>
      <c r="F55" s="164">
        <f>E55</f>
        <v>200</v>
      </c>
    </row>
    <row r="56" spans="1:7" x14ac:dyDescent="0.3">
      <c r="A56" s="43" t="s">
        <v>641</v>
      </c>
      <c r="C56" s="173">
        <f>F41</f>
        <v>891.36</v>
      </c>
      <c r="D56" s="164">
        <f>C56*14200</f>
        <v>12657312</v>
      </c>
      <c r="E56" s="164">
        <v>1000</v>
      </c>
      <c r="F56" s="164">
        <f>E56</f>
        <v>1000</v>
      </c>
    </row>
    <row r="57" spans="1:7" x14ac:dyDescent="0.3">
      <c r="C57" s="173"/>
      <c r="E57" s="164"/>
      <c r="F57" s="164"/>
    </row>
    <row r="58" spans="1:7" x14ac:dyDescent="0.3">
      <c r="A58" s="43" t="s">
        <v>643</v>
      </c>
      <c r="F58" s="164">
        <f>SUM(F50:F56)*0.1</f>
        <v>863.66197183098598</v>
      </c>
    </row>
    <row r="59" spans="1:7" ht="17.25" thickBot="1" x14ac:dyDescent="0.35">
      <c r="F59" s="172">
        <f>SUM(F50:F58)</f>
        <v>9500.281690140846</v>
      </c>
    </row>
    <row r="60" spans="1:7" ht="17.25" thickTop="1" x14ac:dyDescent="0.3"/>
  </sheetData>
  <pageMargins left="0.7" right="0.7" top="0.75" bottom="0.75" header="0.3" footer="0.3"/>
  <pageSetup paperSize="9" orientation="portrait" r:id="rId1"/>
  <ignoredErrors>
    <ignoredError sqref="E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zoomScaleNormal="100" workbookViewId="0">
      <pane xSplit="7" ySplit="3" topLeftCell="H66" activePane="bottomRight" state="frozen"/>
      <selection pane="topRight" activeCell="H1" sqref="H1"/>
      <selection pane="bottomLeft" activeCell="A4" sqref="A4"/>
      <selection pane="bottomRight" activeCell="C66" sqref="C66"/>
    </sheetView>
  </sheetViews>
  <sheetFormatPr defaultColWidth="8.85546875" defaultRowHeight="16.5" x14ac:dyDescent="0.3"/>
  <cols>
    <col min="1" max="1" width="46.140625" style="43" customWidth="1"/>
    <col min="2" max="2" width="8.85546875" style="43" customWidth="1"/>
    <col min="3" max="4" width="15.7109375" style="43" customWidth="1"/>
    <col min="5" max="5" width="18.28515625" style="43" customWidth="1"/>
    <col min="6" max="6" width="19.42578125" style="43" customWidth="1"/>
    <col min="7" max="7" width="73.85546875" style="47" customWidth="1"/>
    <col min="8" max="16384" width="8.85546875" style="43"/>
  </cols>
  <sheetData>
    <row r="1" spans="1:7" ht="20.25" x14ac:dyDescent="0.3">
      <c r="A1" s="42" t="s">
        <v>480</v>
      </c>
      <c r="C1" s="44"/>
      <c r="D1" s="44"/>
      <c r="E1" s="44"/>
      <c r="F1" s="44"/>
    </row>
    <row r="3" spans="1:7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7" x14ac:dyDescent="0.3">
      <c r="A4" s="58" t="s">
        <v>0</v>
      </c>
      <c r="B4" s="59"/>
      <c r="C4" s="60">
        <f>SUM(C5:C5)</f>
        <v>4433.1099999999988</v>
      </c>
      <c r="D4" s="60">
        <f>SUM(D5:D5)</f>
        <v>6000</v>
      </c>
      <c r="E4" s="60">
        <f>SUM(E5:E5)</f>
        <v>6600.0000000000009</v>
      </c>
      <c r="F4" s="60">
        <f>SUM(F5:F5)</f>
        <v>7260.0000000000018</v>
      </c>
      <c r="G4" s="61"/>
    </row>
    <row r="5" spans="1:7" x14ac:dyDescent="0.3">
      <c r="A5" s="62" t="s">
        <v>2</v>
      </c>
      <c r="B5" s="63" t="s">
        <v>510</v>
      </c>
      <c r="C5" s="64">
        <v>4433.1099999999988</v>
      </c>
      <c r="D5" s="103">
        <f>F69</f>
        <v>6000</v>
      </c>
      <c r="E5" s="103">
        <f>D5*1.1</f>
        <v>6600.0000000000009</v>
      </c>
      <c r="F5" s="103">
        <f>E5*1.1</f>
        <v>7260.0000000000018</v>
      </c>
      <c r="G5" s="65" t="s">
        <v>493</v>
      </c>
    </row>
    <row r="7" spans="1:7" x14ac:dyDescent="0.3">
      <c r="A7" s="155" t="s">
        <v>595</v>
      </c>
      <c r="B7" s="155"/>
      <c r="C7" s="155"/>
      <c r="D7" s="155"/>
      <c r="E7" s="155"/>
      <c r="F7" s="155"/>
      <c r="G7" s="163"/>
    </row>
    <row r="8" spans="1:7" x14ac:dyDescent="0.3">
      <c r="A8" s="178" t="s">
        <v>584</v>
      </c>
      <c r="B8" s="178" t="s">
        <v>585</v>
      </c>
      <c r="D8" s="178"/>
      <c r="E8" s="178" t="s">
        <v>586</v>
      </c>
    </row>
    <row r="10" spans="1:7" x14ac:dyDescent="0.3">
      <c r="A10" s="177">
        <v>43488</v>
      </c>
      <c r="B10" s="176" t="s">
        <v>644</v>
      </c>
      <c r="D10" s="176"/>
      <c r="E10" s="176">
        <v>144.94999999999999</v>
      </c>
    </row>
    <row r="11" spans="1:7" x14ac:dyDescent="0.3">
      <c r="A11" s="177">
        <v>43517</v>
      </c>
      <c r="B11" s="176" t="s">
        <v>645</v>
      </c>
      <c r="D11" s="176"/>
      <c r="E11" s="176">
        <v>63.56</v>
      </c>
    </row>
    <row r="12" spans="1:7" x14ac:dyDescent="0.3">
      <c r="A12" s="177">
        <v>43522</v>
      </c>
      <c r="B12" s="176" t="s">
        <v>646</v>
      </c>
      <c r="D12" s="176"/>
      <c r="E12" s="176">
        <v>320.58999999999997</v>
      </c>
    </row>
    <row r="13" spans="1:7" x14ac:dyDescent="0.3">
      <c r="A13" s="177">
        <v>43525</v>
      </c>
      <c r="B13" s="176" t="s">
        <v>647</v>
      </c>
      <c r="D13" s="176"/>
      <c r="E13" s="176">
        <v>32.99</v>
      </c>
    </row>
    <row r="14" spans="1:7" x14ac:dyDescent="0.3">
      <c r="A14" s="177">
        <v>43536</v>
      </c>
      <c r="B14" s="176" t="s">
        <v>648</v>
      </c>
      <c r="D14" s="176"/>
      <c r="E14" s="176">
        <v>100.32</v>
      </c>
    </row>
    <row r="15" spans="1:7" x14ac:dyDescent="0.3">
      <c r="A15" s="177">
        <v>43540</v>
      </c>
      <c r="B15" s="176" t="s">
        <v>649</v>
      </c>
      <c r="D15" s="176"/>
      <c r="E15" s="176">
        <v>1.88</v>
      </c>
    </row>
    <row r="16" spans="1:7" x14ac:dyDescent="0.3">
      <c r="A16" s="177">
        <v>43540</v>
      </c>
      <c r="B16" s="176" t="s">
        <v>650</v>
      </c>
      <c r="D16" s="176"/>
      <c r="E16" s="176">
        <v>27.41</v>
      </c>
    </row>
    <row r="17" spans="1:5" x14ac:dyDescent="0.3">
      <c r="A17" s="177">
        <v>43540</v>
      </c>
      <c r="B17" s="176" t="s">
        <v>651</v>
      </c>
      <c r="D17" s="176"/>
      <c r="E17" s="176">
        <v>14.15</v>
      </c>
    </row>
    <row r="18" spans="1:5" x14ac:dyDescent="0.3">
      <c r="A18" s="177">
        <v>43540</v>
      </c>
      <c r="B18" s="176" t="s">
        <v>652</v>
      </c>
      <c r="D18" s="176"/>
      <c r="E18" s="176">
        <v>19.579999999999998</v>
      </c>
    </row>
    <row r="19" spans="1:5" x14ac:dyDescent="0.3">
      <c r="A19" s="177">
        <v>43540</v>
      </c>
      <c r="B19" s="176" t="s">
        <v>653</v>
      </c>
      <c r="D19" s="176"/>
      <c r="E19" s="176">
        <v>40.090000000000003</v>
      </c>
    </row>
    <row r="20" spans="1:5" x14ac:dyDescent="0.3">
      <c r="A20" s="177">
        <v>43542</v>
      </c>
      <c r="B20" s="176" t="s">
        <v>654</v>
      </c>
      <c r="D20" s="176"/>
      <c r="E20" s="176">
        <v>45.19</v>
      </c>
    </row>
    <row r="21" spans="1:5" x14ac:dyDescent="0.3">
      <c r="A21" s="177">
        <v>43545</v>
      </c>
      <c r="B21" s="176" t="s">
        <v>655</v>
      </c>
      <c r="D21" s="176"/>
      <c r="E21" s="176">
        <v>2.5</v>
      </c>
    </row>
    <row r="22" spans="1:5" x14ac:dyDescent="0.3">
      <c r="A22" s="177">
        <v>43545</v>
      </c>
      <c r="B22" s="176" t="s">
        <v>656</v>
      </c>
      <c r="D22" s="176"/>
      <c r="E22" s="176">
        <v>5.23</v>
      </c>
    </row>
    <row r="23" spans="1:5" x14ac:dyDescent="0.3">
      <c r="A23" s="177">
        <v>43545</v>
      </c>
      <c r="B23" s="176" t="s">
        <v>657</v>
      </c>
      <c r="D23" s="176"/>
      <c r="E23" s="176">
        <v>16.55</v>
      </c>
    </row>
    <row r="24" spans="1:5" x14ac:dyDescent="0.3">
      <c r="A24" s="177">
        <v>43557</v>
      </c>
      <c r="B24" s="176" t="s">
        <v>658</v>
      </c>
      <c r="D24" s="176"/>
      <c r="E24" s="176">
        <v>31.21</v>
      </c>
    </row>
    <row r="25" spans="1:5" x14ac:dyDescent="0.3">
      <c r="A25" s="177">
        <v>43566</v>
      </c>
      <c r="B25" s="176" t="s">
        <v>659</v>
      </c>
      <c r="D25" s="176"/>
      <c r="E25" s="176">
        <v>69.78</v>
      </c>
    </row>
    <row r="26" spans="1:5" x14ac:dyDescent="0.3">
      <c r="A26" s="177">
        <v>43592</v>
      </c>
      <c r="B26" s="176" t="s">
        <v>660</v>
      </c>
      <c r="D26" s="176"/>
      <c r="E26" s="176">
        <v>83.41</v>
      </c>
    </row>
    <row r="27" spans="1:5" x14ac:dyDescent="0.3">
      <c r="A27" s="177">
        <v>43592</v>
      </c>
      <c r="B27" s="176" t="s">
        <v>661</v>
      </c>
      <c r="D27" s="176"/>
      <c r="E27" s="176">
        <v>71.56</v>
      </c>
    </row>
    <row r="28" spans="1:5" x14ac:dyDescent="0.3">
      <c r="A28" s="177">
        <v>43592</v>
      </c>
      <c r="B28" s="176" t="s">
        <v>662</v>
      </c>
      <c r="D28" s="176"/>
      <c r="E28" s="176">
        <v>364.32</v>
      </c>
    </row>
    <row r="29" spans="1:5" x14ac:dyDescent="0.3">
      <c r="A29" s="177">
        <v>43592</v>
      </c>
      <c r="B29" s="176" t="s">
        <v>663</v>
      </c>
      <c r="D29" s="176"/>
      <c r="E29" s="176">
        <v>73.81</v>
      </c>
    </row>
    <row r="30" spans="1:5" x14ac:dyDescent="0.3">
      <c r="A30" s="177">
        <v>43592</v>
      </c>
      <c r="B30" s="176" t="s">
        <v>664</v>
      </c>
      <c r="D30" s="176"/>
      <c r="E30" s="176">
        <v>35.33</v>
      </c>
    </row>
    <row r="31" spans="1:5" x14ac:dyDescent="0.3">
      <c r="A31" s="177">
        <v>43592</v>
      </c>
      <c r="B31" s="176" t="s">
        <v>665</v>
      </c>
      <c r="D31" s="176"/>
      <c r="E31" s="176">
        <v>55.15</v>
      </c>
    </row>
    <row r="32" spans="1:5" x14ac:dyDescent="0.3">
      <c r="A32" s="177">
        <v>43592</v>
      </c>
      <c r="B32" s="176" t="s">
        <v>666</v>
      </c>
      <c r="D32" s="176"/>
      <c r="E32" s="176">
        <v>30.26</v>
      </c>
    </row>
    <row r="33" spans="1:5" x14ac:dyDescent="0.3">
      <c r="A33" s="177">
        <v>43592</v>
      </c>
      <c r="B33" s="176" t="s">
        <v>667</v>
      </c>
      <c r="D33" s="176"/>
      <c r="E33" s="176">
        <v>5.46</v>
      </c>
    </row>
    <row r="34" spans="1:5" x14ac:dyDescent="0.3">
      <c r="A34" s="177">
        <v>43592</v>
      </c>
      <c r="B34" s="176" t="s">
        <v>668</v>
      </c>
      <c r="D34" s="176"/>
      <c r="E34" s="176">
        <v>49.88</v>
      </c>
    </row>
    <row r="35" spans="1:5" x14ac:dyDescent="0.3">
      <c r="A35" s="177">
        <v>43601</v>
      </c>
      <c r="B35" s="176" t="s">
        <v>669</v>
      </c>
      <c r="D35" s="176"/>
      <c r="E35" s="176">
        <v>13.49</v>
      </c>
    </row>
    <row r="36" spans="1:5" x14ac:dyDescent="0.3">
      <c r="A36" s="177">
        <v>43601</v>
      </c>
      <c r="B36" s="176" t="s">
        <v>670</v>
      </c>
      <c r="D36" s="176"/>
      <c r="E36" s="176">
        <v>43.53</v>
      </c>
    </row>
    <row r="37" spans="1:5" x14ac:dyDescent="0.3">
      <c r="A37" s="177">
        <v>43609</v>
      </c>
      <c r="B37" s="176" t="s">
        <v>671</v>
      </c>
      <c r="D37" s="176"/>
      <c r="E37" s="176">
        <v>145.94</v>
      </c>
    </row>
    <row r="38" spans="1:5" x14ac:dyDescent="0.3">
      <c r="A38" s="177">
        <v>43609</v>
      </c>
      <c r="B38" s="176" t="s">
        <v>672</v>
      </c>
      <c r="D38" s="176"/>
      <c r="E38" s="176">
        <v>0.01</v>
      </c>
    </row>
    <row r="39" spans="1:5" x14ac:dyDescent="0.3">
      <c r="A39" s="177">
        <v>43609</v>
      </c>
      <c r="B39" s="176" t="s">
        <v>673</v>
      </c>
      <c r="D39" s="176"/>
      <c r="E39" s="176">
        <v>149.16999999999999</v>
      </c>
    </row>
    <row r="40" spans="1:5" x14ac:dyDescent="0.3">
      <c r="A40" s="177">
        <v>43609</v>
      </c>
      <c r="B40" s="176" t="s">
        <v>674</v>
      </c>
      <c r="D40" s="176"/>
      <c r="E40" s="176">
        <v>84.57</v>
      </c>
    </row>
    <row r="41" spans="1:5" x14ac:dyDescent="0.3">
      <c r="A41" s="177">
        <v>43609</v>
      </c>
      <c r="B41" s="176" t="s">
        <v>675</v>
      </c>
      <c r="D41" s="176"/>
      <c r="E41" s="176">
        <v>106.55</v>
      </c>
    </row>
    <row r="42" spans="1:5" x14ac:dyDescent="0.3">
      <c r="A42" s="177">
        <v>43633</v>
      </c>
      <c r="B42" s="176" t="s">
        <v>676</v>
      </c>
      <c r="D42" s="176"/>
      <c r="E42" s="176">
        <v>9.48</v>
      </c>
    </row>
    <row r="43" spans="1:5" x14ac:dyDescent="0.3">
      <c r="A43" s="177">
        <v>43633</v>
      </c>
      <c r="B43" s="176" t="s">
        <v>677</v>
      </c>
      <c r="D43" s="176"/>
      <c r="E43" s="176">
        <v>11.07</v>
      </c>
    </row>
    <row r="44" spans="1:5" x14ac:dyDescent="0.3">
      <c r="A44" s="177">
        <v>43633</v>
      </c>
      <c r="B44" s="176" t="s">
        <v>678</v>
      </c>
      <c r="D44" s="176"/>
      <c r="E44" s="176">
        <v>9.41</v>
      </c>
    </row>
    <row r="45" spans="1:5" x14ac:dyDescent="0.3">
      <c r="A45" s="177">
        <v>43649</v>
      </c>
      <c r="B45" s="176" t="s">
        <v>679</v>
      </c>
      <c r="D45" s="176"/>
      <c r="E45" s="176">
        <v>40.4</v>
      </c>
    </row>
    <row r="46" spans="1:5" x14ac:dyDescent="0.3">
      <c r="A46" s="177">
        <v>43656</v>
      </c>
      <c r="B46" s="176" t="s">
        <v>680</v>
      </c>
      <c r="D46" s="176"/>
      <c r="E46" s="176">
        <v>22.72</v>
      </c>
    </row>
    <row r="47" spans="1:5" x14ac:dyDescent="0.3">
      <c r="A47" s="177">
        <v>43656</v>
      </c>
      <c r="B47" s="176" t="s">
        <v>681</v>
      </c>
      <c r="D47" s="176"/>
      <c r="E47" s="176">
        <v>35.450000000000003</v>
      </c>
    </row>
    <row r="48" spans="1:5" x14ac:dyDescent="0.3">
      <c r="A48" s="177">
        <v>43656</v>
      </c>
      <c r="B48" s="176" t="s">
        <v>682</v>
      </c>
      <c r="D48" s="176"/>
      <c r="E48" s="176">
        <v>34.08</v>
      </c>
    </row>
    <row r="49" spans="1:5" x14ac:dyDescent="0.3">
      <c r="A49" s="177">
        <v>43656</v>
      </c>
      <c r="B49" s="176" t="s">
        <v>683</v>
      </c>
      <c r="D49" s="176"/>
      <c r="E49" s="176">
        <v>24.46</v>
      </c>
    </row>
    <row r="50" spans="1:5" x14ac:dyDescent="0.3">
      <c r="A50" s="177">
        <v>43656</v>
      </c>
      <c r="B50" s="176" t="s">
        <v>684</v>
      </c>
      <c r="D50" s="176"/>
      <c r="E50" s="176">
        <v>7.52</v>
      </c>
    </row>
    <row r="51" spans="1:5" x14ac:dyDescent="0.3">
      <c r="A51" s="177">
        <v>43656</v>
      </c>
      <c r="B51" s="176" t="s">
        <v>685</v>
      </c>
      <c r="D51" s="176"/>
      <c r="E51" s="176">
        <v>30.17</v>
      </c>
    </row>
    <row r="52" spans="1:5" x14ac:dyDescent="0.3">
      <c r="A52" s="177">
        <v>43656</v>
      </c>
      <c r="B52" s="176" t="s">
        <v>686</v>
      </c>
      <c r="D52" s="176"/>
      <c r="E52" s="176">
        <v>100.98</v>
      </c>
    </row>
    <row r="53" spans="1:5" x14ac:dyDescent="0.3">
      <c r="A53" s="177">
        <v>43656</v>
      </c>
      <c r="B53" s="176" t="s">
        <v>687</v>
      </c>
      <c r="D53" s="176"/>
      <c r="E53" s="176">
        <v>7.81</v>
      </c>
    </row>
    <row r="54" spans="1:5" x14ac:dyDescent="0.3">
      <c r="A54" s="177">
        <v>43656</v>
      </c>
      <c r="B54" s="176" t="s">
        <v>688</v>
      </c>
      <c r="D54" s="176"/>
      <c r="E54" s="176">
        <v>8.31</v>
      </c>
    </row>
    <row r="55" spans="1:5" x14ac:dyDescent="0.3">
      <c r="A55" s="177">
        <v>43656</v>
      </c>
      <c r="B55" s="176" t="s">
        <v>689</v>
      </c>
      <c r="D55" s="176"/>
      <c r="E55" s="176">
        <v>22.01</v>
      </c>
    </row>
    <row r="56" spans="1:5" x14ac:dyDescent="0.3">
      <c r="A56" s="177">
        <v>43656</v>
      </c>
      <c r="B56" s="176" t="s">
        <v>690</v>
      </c>
      <c r="D56" s="176"/>
      <c r="E56" s="176">
        <v>13.84</v>
      </c>
    </row>
    <row r="57" spans="1:5" x14ac:dyDescent="0.3">
      <c r="A57" s="177">
        <v>43656</v>
      </c>
      <c r="B57" s="176" t="s">
        <v>691</v>
      </c>
      <c r="D57" s="176"/>
      <c r="E57" s="176">
        <v>6.57</v>
      </c>
    </row>
    <row r="58" spans="1:5" x14ac:dyDescent="0.3">
      <c r="A58" s="177">
        <v>43656</v>
      </c>
      <c r="B58" s="176" t="s">
        <v>692</v>
      </c>
      <c r="D58" s="176"/>
      <c r="E58" s="176">
        <v>35.200000000000003</v>
      </c>
    </row>
    <row r="59" spans="1:5" x14ac:dyDescent="0.3">
      <c r="A59" s="177">
        <v>43656</v>
      </c>
      <c r="B59" s="176" t="s">
        <v>693</v>
      </c>
      <c r="D59" s="176"/>
      <c r="E59" s="176">
        <v>5.22</v>
      </c>
    </row>
    <row r="60" spans="1:5" x14ac:dyDescent="0.3">
      <c r="A60" s="177">
        <v>43671</v>
      </c>
      <c r="B60" s="176" t="s">
        <v>694</v>
      </c>
      <c r="D60" s="176"/>
      <c r="E60" s="176">
        <v>8</v>
      </c>
    </row>
    <row r="61" spans="1:5" x14ac:dyDescent="0.3">
      <c r="A61" s="177">
        <v>43671</v>
      </c>
      <c r="B61" s="176" t="s">
        <v>695</v>
      </c>
      <c r="D61" s="176"/>
      <c r="E61" s="176">
        <v>6.6</v>
      </c>
    </row>
    <row r="62" spans="1:5" x14ac:dyDescent="0.3">
      <c r="A62" s="177">
        <v>43671</v>
      </c>
      <c r="B62" s="176" t="s">
        <v>696</v>
      </c>
      <c r="D62" s="176"/>
      <c r="E62" s="176">
        <v>10.130000000000001</v>
      </c>
    </row>
    <row r="63" spans="1:5" x14ac:dyDescent="0.3">
      <c r="A63" s="177">
        <v>43671</v>
      </c>
      <c r="B63" s="176" t="s">
        <v>697</v>
      </c>
      <c r="D63" s="176"/>
      <c r="E63" s="176">
        <v>1.56</v>
      </c>
    </row>
    <row r="64" spans="1:5" x14ac:dyDescent="0.3">
      <c r="A64" s="177">
        <v>43676</v>
      </c>
      <c r="B64" s="176" t="s">
        <v>698</v>
      </c>
      <c r="D64" s="176"/>
      <c r="E64" s="176">
        <v>23.83</v>
      </c>
    </row>
    <row r="66" spans="1:7" x14ac:dyDescent="0.3">
      <c r="E66" s="176">
        <f>SUM(E10:E64)</f>
        <v>2723.24</v>
      </c>
    </row>
    <row r="68" spans="1:7" x14ac:dyDescent="0.3">
      <c r="A68" s="155" t="s">
        <v>632</v>
      </c>
      <c r="B68" s="155"/>
      <c r="C68" s="166" t="s">
        <v>635</v>
      </c>
      <c r="D68" s="155"/>
      <c r="E68" s="166" t="s">
        <v>600</v>
      </c>
      <c r="F68" s="166" t="s">
        <v>601</v>
      </c>
      <c r="G68" s="163"/>
    </row>
    <row r="69" spans="1:7" x14ac:dyDescent="0.3">
      <c r="A69" s="43" t="s">
        <v>699</v>
      </c>
      <c r="C69" s="164">
        <f>E66/7</f>
        <v>389.03428571428566</v>
      </c>
      <c r="E69" s="164">
        <v>500</v>
      </c>
      <c r="F69" s="164">
        <f>E69*12</f>
        <v>6000</v>
      </c>
    </row>
    <row r="70" spans="1:7" x14ac:dyDescent="0.3">
      <c r="E70" s="16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showGridLines="0" topLeftCell="A58" zoomScale="97" zoomScaleNormal="97" zoomScalePageLayoutView="97" workbookViewId="0">
      <selection activeCell="M3" sqref="M3"/>
    </sheetView>
  </sheetViews>
  <sheetFormatPr defaultColWidth="12.5703125" defaultRowHeight="15.75" x14ac:dyDescent="0.25"/>
  <cols>
    <col min="1" max="1" width="12.5703125" style="183"/>
    <col min="2" max="2" width="24.140625" style="183" customWidth="1"/>
    <col min="3" max="3" width="18.140625" style="183" customWidth="1"/>
    <col min="4" max="10" width="12.5703125" style="183"/>
    <col min="11" max="11" width="14.140625" style="183" customWidth="1"/>
    <col min="12" max="16384" width="12.5703125" style="183"/>
  </cols>
  <sheetData>
    <row r="1" spans="1:11" ht="19.5" x14ac:dyDescent="0.25">
      <c r="A1" s="465" t="s">
        <v>700</v>
      </c>
      <c r="B1" s="465"/>
      <c r="C1" s="465"/>
      <c r="D1" s="179"/>
      <c r="E1" s="179"/>
      <c r="F1" s="180"/>
      <c r="G1" s="181"/>
      <c r="H1" s="181"/>
      <c r="I1" s="182"/>
      <c r="J1" s="181"/>
      <c r="K1" s="182"/>
    </row>
    <row r="2" spans="1:11" x14ac:dyDescent="0.25">
      <c r="A2" s="463" t="s">
        <v>35</v>
      </c>
      <c r="B2" s="463" t="s">
        <v>701</v>
      </c>
      <c r="C2" s="463" t="s">
        <v>702</v>
      </c>
      <c r="D2" s="463" t="s">
        <v>703</v>
      </c>
      <c r="E2" s="463" t="s">
        <v>704</v>
      </c>
      <c r="F2" s="463" t="s">
        <v>705</v>
      </c>
      <c r="G2" s="463" t="s">
        <v>706</v>
      </c>
      <c r="H2" s="463" t="s">
        <v>707</v>
      </c>
      <c r="I2" s="464" t="s">
        <v>708</v>
      </c>
      <c r="J2" s="463" t="s">
        <v>709</v>
      </c>
      <c r="K2" s="464" t="s">
        <v>710</v>
      </c>
    </row>
    <row r="3" spans="1:11" x14ac:dyDescent="0.25">
      <c r="A3" s="463"/>
      <c r="B3" s="463"/>
      <c r="C3" s="463"/>
      <c r="D3" s="463"/>
      <c r="E3" s="463"/>
      <c r="F3" s="463"/>
      <c r="G3" s="463"/>
      <c r="H3" s="463"/>
      <c r="I3" s="464"/>
      <c r="J3" s="463"/>
      <c r="K3" s="464"/>
    </row>
    <row r="4" spans="1:11" x14ac:dyDescent="0.25">
      <c r="A4" s="184" t="s">
        <v>711</v>
      </c>
      <c r="B4" s="185" t="s">
        <v>712</v>
      </c>
      <c r="C4" s="185"/>
      <c r="D4" s="186"/>
      <c r="E4" s="187"/>
      <c r="F4" s="186"/>
      <c r="G4" s="186"/>
      <c r="H4" s="186"/>
      <c r="I4" s="188"/>
      <c r="J4" s="186"/>
      <c r="K4" s="188"/>
    </row>
    <row r="5" spans="1:11" ht="29.1" customHeight="1" x14ac:dyDescent="0.25">
      <c r="A5" s="189">
        <v>1</v>
      </c>
      <c r="B5" s="190" t="s">
        <v>713</v>
      </c>
      <c r="C5" s="191"/>
      <c r="D5" s="191"/>
      <c r="E5" s="191"/>
      <c r="F5" s="191"/>
      <c r="G5" s="191"/>
      <c r="H5" s="191"/>
      <c r="I5" s="191"/>
      <c r="J5" s="191"/>
      <c r="K5" s="192">
        <f>SUM(K6:K8)</f>
        <v>3275</v>
      </c>
    </row>
    <row r="6" spans="1:11" x14ac:dyDescent="0.25">
      <c r="A6" s="193" t="s">
        <v>714</v>
      </c>
      <c r="B6" s="194" t="s">
        <v>715</v>
      </c>
      <c r="C6" s="195"/>
      <c r="D6" s="196"/>
      <c r="E6" s="197">
        <v>2020</v>
      </c>
      <c r="F6" s="197"/>
      <c r="G6" s="198">
        <v>1000</v>
      </c>
      <c r="H6" s="199" t="s">
        <v>716</v>
      </c>
      <c r="I6" s="200">
        <v>1</v>
      </c>
      <c r="J6" s="199">
        <v>1</v>
      </c>
      <c r="K6" s="200">
        <f>G6*I6</f>
        <v>1000</v>
      </c>
    </row>
    <row r="7" spans="1:11" x14ac:dyDescent="0.25">
      <c r="A7" s="193" t="s">
        <v>717</v>
      </c>
      <c r="B7" s="194" t="s">
        <v>718</v>
      </c>
      <c r="C7" s="195"/>
      <c r="D7" s="196"/>
      <c r="E7" s="197"/>
      <c r="F7" s="197"/>
      <c r="G7" s="198">
        <v>700</v>
      </c>
      <c r="H7" s="199" t="s">
        <v>716</v>
      </c>
      <c r="I7" s="200">
        <v>0.25</v>
      </c>
      <c r="J7" s="199">
        <v>1</v>
      </c>
      <c r="K7" s="200">
        <f>G7*I7</f>
        <v>175</v>
      </c>
    </row>
    <row r="8" spans="1:11" x14ac:dyDescent="0.25">
      <c r="A8" s="193" t="s">
        <v>719</v>
      </c>
      <c r="B8" s="201" t="s">
        <v>720</v>
      </c>
      <c r="D8" s="202"/>
      <c r="E8" s="203"/>
      <c r="F8" s="203"/>
      <c r="G8" s="204">
        <v>700</v>
      </c>
      <c r="H8" s="205" t="s">
        <v>716</v>
      </c>
      <c r="I8" s="206">
        <v>3</v>
      </c>
      <c r="J8" s="205">
        <v>1</v>
      </c>
      <c r="K8" s="207">
        <f>G8*I8</f>
        <v>2100</v>
      </c>
    </row>
    <row r="9" spans="1:11" x14ac:dyDescent="0.25">
      <c r="A9" s="208"/>
      <c r="B9" s="209"/>
      <c r="C9" s="210"/>
      <c r="D9" s="196"/>
      <c r="E9" s="211"/>
      <c r="F9" s="211"/>
      <c r="G9" s="212"/>
      <c r="H9" s="213"/>
      <c r="I9" s="214"/>
      <c r="J9" s="213"/>
      <c r="K9" s="215"/>
    </row>
    <row r="10" spans="1:11" ht="60" x14ac:dyDescent="0.25">
      <c r="A10" s="216">
        <v>2</v>
      </c>
      <c r="B10" s="190" t="s">
        <v>721</v>
      </c>
      <c r="C10" s="190" t="s">
        <v>722</v>
      </c>
      <c r="D10" s="217"/>
      <c r="E10" s="218">
        <v>2020</v>
      </c>
      <c r="F10" s="218"/>
      <c r="G10" s="219"/>
      <c r="H10" s="219"/>
      <c r="I10" s="220"/>
      <c r="J10" s="219"/>
      <c r="K10" s="221">
        <f>SUM(K11:K17)</f>
        <v>5094</v>
      </c>
    </row>
    <row r="11" spans="1:11" x14ac:dyDescent="0.25">
      <c r="A11" s="222">
        <v>2.1</v>
      </c>
      <c r="B11" s="194" t="s">
        <v>723</v>
      </c>
      <c r="C11" s="210"/>
      <c r="D11" s="223"/>
      <c r="E11" s="197"/>
      <c r="F11" s="197"/>
      <c r="G11" s="199">
        <v>100</v>
      </c>
      <c r="H11" s="199" t="s">
        <v>716</v>
      </c>
      <c r="I11" s="224">
        <v>2.5</v>
      </c>
      <c r="J11" s="225">
        <v>1</v>
      </c>
      <c r="K11" s="226">
        <f t="shared" ref="K11:K17" si="0">G11*I11</f>
        <v>250</v>
      </c>
    </row>
    <row r="12" spans="1:11" x14ac:dyDescent="0.25">
      <c r="A12" s="222">
        <v>2.2000000000000002</v>
      </c>
      <c r="B12" s="194" t="s">
        <v>724</v>
      </c>
      <c r="C12" s="210"/>
      <c r="D12" s="223"/>
      <c r="E12" s="197"/>
      <c r="F12" s="197"/>
      <c r="G12" s="199">
        <v>400</v>
      </c>
      <c r="H12" s="199" t="s">
        <v>716</v>
      </c>
      <c r="I12" s="224">
        <v>0.5</v>
      </c>
      <c r="J12" s="225">
        <v>1</v>
      </c>
      <c r="K12" s="226">
        <f t="shared" si="0"/>
        <v>200</v>
      </c>
    </row>
    <row r="13" spans="1:11" x14ac:dyDescent="0.25">
      <c r="A13" s="222">
        <v>2.2999999999999998</v>
      </c>
      <c r="B13" s="194" t="s">
        <v>725</v>
      </c>
      <c r="C13" s="210"/>
      <c r="D13" s="223"/>
      <c r="E13" s="197"/>
      <c r="F13" s="197"/>
      <c r="G13" s="199">
        <v>300</v>
      </c>
      <c r="H13" s="199" t="s">
        <v>716</v>
      </c>
      <c r="I13" s="224">
        <v>3</v>
      </c>
      <c r="J13" s="225">
        <v>1</v>
      </c>
      <c r="K13" s="226">
        <f t="shared" si="0"/>
        <v>900</v>
      </c>
    </row>
    <row r="14" spans="1:11" x14ac:dyDescent="0.25">
      <c r="A14" s="222">
        <v>2.4</v>
      </c>
      <c r="B14" s="194" t="s">
        <v>726</v>
      </c>
      <c r="C14" s="227"/>
      <c r="D14" s="223"/>
      <c r="E14" s="228"/>
      <c r="F14" s="228"/>
      <c r="G14" s="229">
        <v>300</v>
      </c>
      <c r="H14" s="229" t="s">
        <v>716</v>
      </c>
      <c r="I14" s="230">
        <v>3</v>
      </c>
      <c r="J14" s="231">
        <v>1</v>
      </c>
      <c r="K14" s="182">
        <f t="shared" si="0"/>
        <v>900</v>
      </c>
    </row>
    <row r="15" spans="1:11" x14ac:dyDescent="0.25">
      <c r="A15" s="222">
        <v>2.5</v>
      </c>
      <c r="B15" s="194" t="s">
        <v>727</v>
      </c>
      <c r="C15" s="232"/>
      <c r="D15" s="233"/>
      <c r="E15" s="234"/>
      <c r="F15" s="234"/>
      <c r="G15" s="199">
        <v>400</v>
      </c>
      <c r="H15" s="199" t="s">
        <v>716</v>
      </c>
      <c r="I15" s="224">
        <v>1</v>
      </c>
      <c r="J15" s="225">
        <v>1</v>
      </c>
      <c r="K15" s="235">
        <f t="shared" si="0"/>
        <v>400</v>
      </c>
    </row>
    <row r="16" spans="1:11" x14ac:dyDescent="0.25">
      <c r="A16" s="222">
        <v>2.6</v>
      </c>
      <c r="B16" s="194" t="s">
        <v>728</v>
      </c>
      <c r="C16" s="232"/>
      <c r="D16" s="233"/>
      <c r="E16" s="234"/>
      <c r="F16" s="234"/>
      <c r="G16" s="199">
        <v>400</v>
      </c>
      <c r="H16" s="199" t="s">
        <v>716</v>
      </c>
      <c r="I16" s="224">
        <v>0.5</v>
      </c>
      <c r="J16" s="225">
        <v>1</v>
      </c>
      <c r="K16" s="235">
        <f>G16*I16</f>
        <v>200</v>
      </c>
    </row>
    <row r="17" spans="1:11" x14ac:dyDescent="0.25">
      <c r="A17" s="222">
        <v>2.7</v>
      </c>
      <c r="B17" s="194" t="s">
        <v>729</v>
      </c>
      <c r="C17" s="210"/>
      <c r="D17" s="223"/>
      <c r="E17" s="197"/>
      <c r="F17" s="197"/>
      <c r="G17" s="199">
        <v>400</v>
      </c>
      <c r="H17" s="199" t="s">
        <v>716</v>
      </c>
      <c r="I17" s="224">
        <v>5.61</v>
      </c>
      <c r="J17" s="225">
        <v>1</v>
      </c>
      <c r="K17" s="226">
        <f t="shared" si="0"/>
        <v>2244</v>
      </c>
    </row>
    <row r="18" spans="1:11" x14ac:dyDescent="0.25">
      <c r="A18" s="216">
        <v>3</v>
      </c>
      <c r="B18" s="190" t="s">
        <v>730</v>
      </c>
      <c r="C18" s="236"/>
      <c r="D18" s="237"/>
      <c r="E18" s="238"/>
      <c r="F18" s="238"/>
      <c r="G18" s="239"/>
      <c r="H18" s="239"/>
      <c r="I18" s="240"/>
      <c r="J18" s="239"/>
      <c r="K18" s="241">
        <f>SUM(K20:K28)</f>
        <v>5340</v>
      </c>
    </row>
    <row r="19" spans="1:11" x14ac:dyDescent="0.25">
      <c r="A19" s="222">
        <v>3.1</v>
      </c>
      <c r="B19" s="194" t="s">
        <v>731</v>
      </c>
      <c r="D19" s="242"/>
      <c r="E19" s="197"/>
      <c r="F19" s="197"/>
      <c r="G19" s="199"/>
      <c r="H19" s="199"/>
      <c r="I19" s="200"/>
      <c r="J19" s="225"/>
      <c r="K19" s="243"/>
    </row>
    <row r="20" spans="1:11" x14ac:dyDescent="0.25">
      <c r="A20" s="222"/>
      <c r="B20" s="244" t="s">
        <v>732</v>
      </c>
      <c r="D20" s="242"/>
      <c r="E20" s="197"/>
      <c r="F20" s="197"/>
      <c r="G20" s="199">
        <v>1</v>
      </c>
      <c r="H20" s="199"/>
      <c r="I20" s="200">
        <v>1500</v>
      </c>
      <c r="J20" s="225">
        <v>1</v>
      </c>
      <c r="K20" s="226">
        <f>G20*I20</f>
        <v>1500</v>
      </c>
    </row>
    <row r="21" spans="1:11" x14ac:dyDescent="0.25">
      <c r="A21" s="222"/>
      <c r="B21" s="244" t="s">
        <v>733</v>
      </c>
      <c r="D21" s="242"/>
      <c r="E21" s="197"/>
      <c r="F21" s="197"/>
      <c r="G21" s="199">
        <v>40</v>
      </c>
      <c r="H21" s="199" t="s">
        <v>734</v>
      </c>
      <c r="I21" s="200">
        <v>6</v>
      </c>
      <c r="J21" s="225">
        <v>1</v>
      </c>
      <c r="K21" s="226">
        <f>(J21*I21*G21)</f>
        <v>240</v>
      </c>
    </row>
    <row r="22" spans="1:11" x14ac:dyDescent="0.25">
      <c r="A22" s="222">
        <v>3.2</v>
      </c>
      <c r="B22" s="194" t="s">
        <v>735</v>
      </c>
      <c r="C22" s="210"/>
      <c r="D22" s="242"/>
      <c r="E22" s="197"/>
      <c r="F22" s="197"/>
      <c r="G22" s="199">
        <v>40</v>
      </c>
      <c r="H22" s="199"/>
      <c r="I22" s="200">
        <v>5</v>
      </c>
      <c r="J22" s="225"/>
      <c r="K22" s="243">
        <f>(G22*I22)</f>
        <v>200</v>
      </c>
    </row>
    <row r="23" spans="1:11" x14ac:dyDescent="0.25">
      <c r="A23" s="222">
        <v>3.3</v>
      </c>
      <c r="B23" s="194" t="s">
        <v>736</v>
      </c>
      <c r="D23" s="242"/>
      <c r="E23" s="197"/>
      <c r="F23" s="197"/>
      <c r="G23" s="199">
        <v>40</v>
      </c>
      <c r="H23" s="199"/>
      <c r="I23" s="200">
        <v>5</v>
      </c>
      <c r="J23" s="225"/>
      <c r="K23" s="243">
        <f t="shared" ref="K23:K24" si="1">(G23*I23)</f>
        <v>200</v>
      </c>
    </row>
    <row r="24" spans="1:11" x14ac:dyDescent="0.25">
      <c r="A24" s="222">
        <v>3.4</v>
      </c>
      <c r="B24" s="194" t="s">
        <v>737</v>
      </c>
      <c r="D24" s="242"/>
      <c r="E24" s="197"/>
      <c r="F24" s="197"/>
      <c r="G24" s="199">
        <v>40</v>
      </c>
      <c r="H24" s="199"/>
      <c r="I24" s="200">
        <v>5</v>
      </c>
      <c r="J24" s="225"/>
      <c r="K24" s="243">
        <f t="shared" si="1"/>
        <v>200</v>
      </c>
    </row>
    <row r="25" spans="1:11" x14ac:dyDescent="0.25">
      <c r="A25" s="222">
        <v>3.5</v>
      </c>
      <c r="B25" s="194" t="s">
        <v>738</v>
      </c>
      <c r="C25" s="210"/>
      <c r="D25" s="242"/>
      <c r="E25" s="197">
        <v>2020</v>
      </c>
      <c r="F25" s="197"/>
      <c r="G25" s="199">
        <v>1</v>
      </c>
      <c r="H25" s="199"/>
      <c r="I25" s="200"/>
      <c r="J25" s="225">
        <v>1</v>
      </c>
      <c r="K25" s="243"/>
    </row>
    <row r="26" spans="1:11" x14ac:dyDescent="0.25">
      <c r="A26" s="245"/>
      <c r="B26" s="246" t="s">
        <v>732</v>
      </c>
      <c r="C26" s="210"/>
      <c r="D26" s="242"/>
      <c r="E26" s="197"/>
      <c r="F26" s="197"/>
      <c r="G26" s="199">
        <v>1</v>
      </c>
      <c r="H26" s="199"/>
      <c r="I26" s="200">
        <v>1500</v>
      </c>
      <c r="J26" s="225"/>
      <c r="K26" s="226">
        <f>I26*G26</f>
        <v>1500</v>
      </c>
    </row>
    <row r="27" spans="1:11" x14ac:dyDescent="0.25">
      <c r="A27" s="245"/>
      <c r="B27" s="246" t="s">
        <v>739</v>
      </c>
      <c r="C27" s="210"/>
      <c r="D27" s="242"/>
      <c r="E27" s="197"/>
      <c r="F27" s="197"/>
      <c r="G27" s="199">
        <v>10</v>
      </c>
      <c r="H27" s="247" t="s">
        <v>716</v>
      </c>
      <c r="I27" s="200">
        <v>10</v>
      </c>
      <c r="J27" s="225"/>
      <c r="K27" s="226">
        <f>G27*I27</f>
        <v>100</v>
      </c>
    </row>
    <row r="28" spans="1:11" x14ac:dyDescent="0.25">
      <c r="A28" s="245"/>
      <c r="B28" s="248" t="s">
        <v>733</v>
      </c>
      <c r="C28" s="249"/>
      <c r="D28" s="249"/>
      <c r="E28" s="249"/>
      <c r="F28" s="249"/>
      <c r="G28" s="199">
        <v>35</v>
      </c>
      <c r="H28" s="199" t="s">
        <v>716</v>
      </c>
      <c r="I28" s="200">
        <v>40</v>
      </c>
      <c r="J28" s="225"/>
      <c r="K28" s="226">
        <f>G28*I28</f>
        <v>1400</v>
      </c>
    </row>
    <row r="29" spans="1:11" x14ac:dyDescent="0.25">
      <c r="A29" s="250">
        <v>4</v>
      </c>
      <c r="B29" s="190" t="s">
        <v>740</v>
      </c>
      <c r="C29" s="251"/>
      <c r="D29" s="252"/>
      <c r="E29" s="253"/>
      <c r="F29" s="253"/>
      <c r="G29" s="254"/>
      <c r="H29" s="254"/>
      <c r="I29" s="255"/>
      <c r="J29" s="254"/>
      <c r="K29" s="256">
        <f>SUM(K30:K31)</f>
        <v>400</v>
      </c>
    </row>
    <row r="30" spans="1:11" x14ac:dyDescent="0.25">
      <c r="A30" s="222">
        <v>4.0999999999999996</v>
      </c>
      <c r="B30" s="194" t="s">
        <v>741</v>
      </c>
      <c r="C30" s="210"/>
      <c r="D30" s="242"/>
      <c r="E30" s="197"/>
      <c r="F30" s="197"/>
      <c r="G30" s="199">
        <v>3</v>
      </c>
      <c r="H30" s="199"/>
      <c r="I30" s="200">
        <v>100</v>
      </c>
      <c r="J30" s="199"/>
      <c r="K30" s="257">
        <f>G30*I30</f>
        <v>300</v>
      </c>
    </row>
    <row r="31" spans="1:11" x14ac:dyDescent="0.25">
      <c r="A31" s="222">
        <v>4.2</v>
      </c>
      <c r="B31" s="194" t="s">
        <v>742</v>
      </c>
      <c r="D31" s="242"/>
      <c r="E31" s="197"/>
      <c r="F31" s="197"/>
      <c r="G31" s="199">
        <v>1</v>
      </c>
      <c r="H31" s="199"/>
      <c r="I31" s="200">
        <v>100</v>
      </c>
      <c r="J31" s="199"/>
      <c r="K31" s="257">
        <f>G31*I31</f>
        <v>100</v>
      </c>
    </row>
    <row r="32" spans="1:11" x14ac:dyDescent="0.25">
      <c r="A32" s="245"/>
      <c r="B32" s="210"/>
      <c r="D32" s="242"/>
      <c r="E32" s="197"/>
      <c r="F32" s="197"/>
      <c r="G32" s="199"/>
      <c r="H32" s="199"/>
      <c r="I32" s="200"/>
      <c r="J32" s="199"/>
      <c r="K32" s="258"/>
    </row>
    <row r="33" spans="1:11" ht="15.95" customHeight="1" x14ac:dyDescent="0.25">
      <c r="A33" s="259" t="s">
        <v>743</v>
      </c>
      <c r="B33" s="466" t="s">
        <v>744</v>
      </c>
      <c r="C33" s="467"/>
      <c r="D33" s="260"/>
      <c r="E33" s="260"/>
      <c r="F33" s="260"/>
      <c r="G33" s="260"/>
      <c r="H33" s="260"/>
      <c r="I33" s="260"/>
      <c r="J33" s="260"/>
      <c r="K33" s="261"/>
    </row>
    <row r="34" spans="1:11" s="265" customFormat="1" ht="26.1" customHeight="1" x14ac:dyDescent="0.25">
      <c r="A34" s="262">
        <v>1</v>
      </c>
      <c r="B34" s="263" t="s">
        <v>745</v>
      </c>
      <c r="C34" s="218"/>
      <c r="D34" s="218"/>
      <c r="E34" s="218"/>
      <c r="F34" s="218"/>
      <c r="G34" s="218">
        <v>3</v>
      </c>
      <c r="H34" s="218" t="s">
        <v>746</v>
      </c>
      <c r="I34" s="264">
        <v>240</v>
      </c>
      <c r="J34" s="218"/>
      <c r="K34" s="264">
        <f>(G34*I34)</f>
        <v>720</v>
      </c>
    </row>
    <row r="35" spans="1:11" x14ac:dyDescent="0.25">
      <c r="A35" s="262">
        <v>2</v>
      </c>
      <c r="B35" s="266" t="s">
        <v>747</v>
      </c>
      <c r="C35" s="267"/>
      <c r="D35" s="263"/>
      <c r="E35" s="263"/>
      <c r="F35" s="263"/>
      <c r="G35" s="263"/>
      <c r="H35" s="263"/>
      <c r="I35" s="263"/>
      <c r="J35" s="263"/>
      <c r="K35" s="264">
        <f>SUM(K36:K37)</f>
        <v>76</v>
      </c>
    </row>
    <row r="36" spans="1:11" x14ac:dyDescent="0.25">
      <c r="A36" s="268"/>
      <c r="B36" s="269" t="s">
        <v>748</v>
      </c>
      <c r="C36" s="270"/>
      <c r="D36" s="270"/>
      <c r="E36" s="270"/>
      <c r="F36" s="270"/>
      <c r="G36" s="197">
        <v>1</v>
      </c>
      <c r="H36" s="197" t="s">
        <v>749</v>
      </c>
      <c r="I36" s="271">
        <v>16</v>
      </c>
      <c r="J36" s="272"/>
      <c r="K36" s="271">
        <v>16</v>
      </c>
    </row>
    <row r="37" spans="1:11" x14ac:dyDescent="0.25">
      <c r="A37" s="268"/>
      <c r="B37" s="269" t="s">
        <v>750</v>
      </c>
      <c r="C37" s="270"/>
      <c r="D37" s="270"/>
      <c r="E37" s="270"/>
      <c r="F37" s="270"/>
      <c r="G37" s="197">
        <v>1</v>
      </c>
      <c r="H37" s="197" t="s">
        <v>751</v>
      </c>
      <c r="I37" s="271">
        <v>60</v>
      </c>
      <c r="J37" s="271"/>
      <c r="K37" s="271">
        <f>(G37*I37)</f>
        <v>60</v>
      </c>
    </row>
    <row r="38" spans="1:11" x14ac:dyDescent="0.25">
      <c r="A38" s="273">
        <v>3</v>
      </c>
      <c r="B38" s="263" t="s">
        <v>752</v>
      </c>
      <c r="C38" s="263"/>
      <c r="D38" s="263"/>
      <c r="E38" s="263"/>
      <c r="F38" s="263"/>
      <c r="G38" s="218"/>
      <c r="H38" s="218"/>
      <c r="I38" s="264"/>
      <c r="J38" s="264"/>
      <c r="K38" s="264">
        <f>SUM(K39:K41)</f>
        <v>4268</v>
      </c>
    </row>
    <row r="39" spans="1:11" x14ac:dyDescent="0.25">
      <c r="A39" s="268"/>
      <c r="B39" s="269" t="s">
        <v>753</v>
      </c>
      <c r="C39" s="270"/>
      <c r="D39" s="270"/>
      <c r="E39" s="270"/>
      <c r="F39" s="270"/>
      <c r="G39" s="197">
        <v>1</v>
      </c>
      <c r="H39" s="197" t="s">
        <v>749</v>
      </c>
      <c r="I39" s="271">
        <v>2000</v>
      </c>
      <c r="J39" s="272"/>
      <c r="K39" s="271">
        <v>2000</v>
      </c>
    </row>
    <row r="40" spans="1:11" x14ac:dyDescent="0.25">
      <c r="A40" s="268"/>
      <c r="B40" s="269" t="s">
        <v>754</v>
      </c>
      <c r="C40" s="270"/>
      <c r="D40" s="270"/>
      <c r="E40" s="270"/>
      <c r="F40" s="270"/>
      <c r="G40" s="197">
        <v>1</v>
      </c>
      <c r="H40" s="197" t="s">
        <v>749</v>
      </c>
      <c r="I40" s="271">
        <v>1700</v>
      </c>
      <c r="J40" s="272"/>
      <c r="K40" s="271">
        <v>1700</v>
      </c>
    </row>
    <row r="41" spans="1:11" x14ac:dyDescent="0.25">
      <c r="A41" s="268"/>
      <c r="B41" s="269" t="s">
        <v>755</v>
      </c>
      <c r="C41" s="270"/>
      <c r="D41" s="270"/>
      <c r="E41" s="270"/>
      <c r="F41" s="270"/>
      <c r="G41" s="197">
        <v>1</v>
      </c>
      <c r="H41" s="197" t="s">
        <v>749</v>
      </c>
      <c r="I41" s="271">
        <v>568</v>
      </c>
      <c r="J41" s="271"/>
      <c r="K41" s="271">
        <v>568</v>
      </c>
    </row>
    <row r="42" spans="1:11" ht="15.95" customHeight="1" x14ac:dyDescent="0.25">
      <c r="A42" s="259" t="s">
        <v>756</v>
      </c>
      <c r="B42" s="466" t="s">
        <v>757</v>
      </c>
      <c r="C42" s="467"/>
      <c r="D42" s="467"/>
      <c r="E42" s="274"/>
      <c r="F42" s="274"/>
      <c r="G42" s="274"/>
      <c r="H42" s="274"/>
      <c r="I42" s="274"/>
      <c r="J42" s="274"/>
      <c r="K42" s="275"/>
    </row>
    <row r="43" spans="1:11" x14ac:dyDescent="0.25">
      <c r="A43" s="276">
        <v>1</v>
      </c>
      <c r="B43" s="277" t="s">
        <v>758</v>
      </c>
      <c r="C43" s="277"/>
      <c r="D43" s="278"/>
      <c r="E43" s="279">
        <v>2020</v>
      </c>
      <c r="F43" s="279" t="s">
        <v>759</v>
      </c>
      <c r="G43" s="280"/>
      <c r="H43" s="280"/>
      <c r="I43" s="281"/>
      <c r="J43" s="282"/>
      <c r="K43" s="283">
        <f>SUM(K44:K53)</f>
        <v>4871.7</v>
      </c>
    </row>
    <row r="44" spans="1:11" x14ac:dyDescent="0.25">
      <c r="A44" s="284">
        <v>1.1000000000000001</v>
      </c>
      <c r="B44" s="285" t="s">
        <v>760</v>
      </c>
      <c r="C44" s="286"/>
      <c r="D44" s="286"/>
      <c r="E44" s="286"/>
      <c r="F44" s="287"/>
      <c r="G44" s="287"/>
      <c r="H44" s="287"/>
      <c r="I44" s="288"/>
      <c r="J44" s="287"/>
      <c r="K44" s="289"/>
    </row>
    <row r="45" spans="1:11" x14ac:dyDescent="0.25">
      <c r="A45" s="284"/>
      <c r="B45" s="290" t="s">
        <v>761</v>
      </c>
      <c r="C45" s="286"/>
      <c r="D45" s="286"/>
      <c r="E45" s="286"/>
      <c r="F45" s="287"/>
      <c r="G45" s="287" t="s">
        <v>762</v>
      </c>
      <c r="H45" s="287" t="s">
        <v>763</v>
      </c>
      <c r="I45" s="288">
        <v>2000</v>
      </c>
      <c r="J45" s="287"/>
      <c r="K45" s="289">
        <v>2000</v>
      </c>
    </row>
    <row r="46" spans="1:11" ht="27" customHeight="1" x14ac:dyDescent="0.25">
      <c r="A46" s="284">
        <v>1.2</v>
      </c>
      <c r="B46" s="285" t="s">
        <v>764</v>
      </c>
      <c r="C46" s="286"/>
      <c r="D46" s="286"/>
      <c r="E46" s="286"/>
      <c r="F46" s="287"/>
      <c r="G46" s="287" t="s">
        <v>765</v>
      </c>
      <c r="H46" s="287" t="s">
        <v>762</v>
      </c>
      <c r="I46" s="288">
        <v>5.66</v>
      </c>
      <c r="J46" s="287">
        <v>1</v>
      </c>
      <c r="K46" s="288">
        <f>I46*35*7</f>
        <v>1386.7</v>
      </c>
    </row>
    <row r="47" spans="1:11" x14ac:dyDescent="0.25">
      <c r="A47" s="284"/>
      <c r="B47" s="290" t="s">
        <v>766</v>
      </c>
      <c r="C47" s="286"/>
      <c r="D47" s="286"/>
      <c r="E47" s="286"/>
      <c r="F47" s="287"/>
      <c r="G47" s="287">
        <v>1</v>
      </c>
      <c r="H47" s="287" t="s">
        <v>767</v>
      </c>
      <c r="I47" s="288">
        <v>150</v>
      </c>
      <c r="J47" s="287">
        <v>1</v>
      </c>
      <c r="K47" s="288">
        <f>I47*G47</f>
        <v>150</v>
      </c>
    </row>
    <row r="48" spans="1:11" x14ac:dyDescent="0.25">
      <c r="A48" s="284"/>
      <c r="B48" s="290" t="s">
        <v>768</v>
      </c>
      <c r="C48" s="286"/>
      <c r="D48" s="286"/>
      <c r="E48" s="286"/>
      <c r="F48" s="287"/>
      <c r="G48" s="287">
        <v>35</v>
      </c>
      <c r="H48" s="287"/>
      <c r="I48" s="288">
        <v>9</v>
      </c>
      <c r="J48" s="287"/>
      <c r="K48" s="288">
        <f>G48*I48</f>
        <v>315</v>
      </c>
    </row>
    <row r="49" spans="1:11" x14ac:dyDescent="0.25">
      <c r="A49" s="284"/>
      <c r="B49" s="290" t="s">
        <v>769</v>
      </c>
      <c r="C49" s="286"/>
      <c r="D49" s="286"/>
      <c r="E49" s="286"/>
      <c r="F49" s="287"/>
      <c r="G49" s="287">
        <v>35</v>
      </c>
      <c r="H49" s="287" t="s">
        <v>770</v>
      </c>
      <c r="I49" s="288">
        <v>4</v>
      </c>
      <c r="J49" s="287"/>
      <c r="K49" s="288">
        <f>G49*I49</f>
        <v>140</v>
      </c>
    </row>
    <row r="50" spans="1:11" x14ac:dyDescent="0.25">
      <c r="A50" s="284"/>
      <c r="B50" s="290" t="s">
        <v>771</v>
      </c>
      <c r="C50" s="286"/>
      <c r="D50" s="286"/>
      <c r="E50" s="286"/>
      <c r="F50" s="287"/>
      <c r="G50" s="287">
        <v>5</v>
      </c>
      <c r="H50" s="287" t="s">
        <v>770</v>
      </c>
      <c r="I50" s="288">
        <v>11</v>
      </c>
      <c r="J50" s="287"/>
      <c r="K50" s="288">
        <f>G50*I50</f>
        <v>55</v>
      </c>
    </row>
    <row r="51" spans="1:11" ht="36" x14ac:dyDescent="0.25">
      <c r="A51" s="284">
        <v>1.3</v>
      </c>
      <c r="B51" s="285" t="s">
        <v>772</v>
      </c>
      <c r="C51" s="286"/>
      <c r="D51" s="286"/>
      <c r="E51" s="286"/>
      <c r="F51" s="287"/>
      <c r="G51" s="287">
        <v>1</v>
      </c>
      <c r="H51" s="199" t="s">
        <v>773</v>
      </c>
      <c r="I51" s="288">
        <v>750</v>
      </c>
      <c r="J51" s="287">
        <v>1</v>
      </c>
      <c r="K51" s="288">
        <f>I51*G51</f>
        <v>750</v>
      </c>
    </row>
    <row r="52" spans="1:11" ht="24" x14ac:dyDescent="0.25">
      <c r="A52" s="284"/>
      <c r="B52" s="290" t="s">
        <v>774</v>
      </c>
      <c r="C52" s="286" t="s">
        <v>775</v>
      </c>
      <c r="D52" s="286"/>
      <c r="E52" s="286"/>
      <c r="F52" s="287"/>
      <c r="G52" s="287">
        <v>1</v>
      </c>
      <c r="H52" s="287"/>
      <c r="I52" s="288">
        <v>25</v>
      </c>
      <c r="J52" s="287">
        <v>1</v>
      </c>
      <c r="K52" s="288">
        <f>I52*G52</f>
        <v>25</v>
      </c>
    </row>
    <row r="53" spans="1:11" ht="24" x14ac:dyDescent="0.25">
      <c r="A53" s="284"/>
      <c r="B53" s="291" t="s">
        <v>776</v>
      </c>
      <c r="C53" s="286" t="s">
        <v>777</v>
      </c>
      <c r="D53" s="292"/>
      <c r="E53" s="292"/>
      <c r="F53" s="287"/>
      <c r="G53" s="293">
        <v>100</v>
      </c>
      <c r="H53" s="287"/>
      <c r="I53" s="294">
        <v>0.5</v>
      </c>
      <c r="J53" s="293">
        <v>1</v>
      </c>
      <c r="K53" s="294">
        <f>I53*G53</f>
        <v>50</v>
      </c>
    </row>
    <row r="54" spans="1:11" ht="24" x14ac:dyDescent="0.25">
      <c r="A54" s="295">
        <v>2</v>
      </c>
      <c r="B54" s="296" t="s">
        <v>778</v>
      </c>
      <c r="C54" s="297" t="s">
        <v>779</v>
      </c>
      <c r="D54" s="298"/>
      <c r="E54" s="298"/>
      <c r="F54" s="295"/>
      <c r="G54" s="299"/>
      <c r="H54" s="295"/>
      <c r="I54" s="300"/>
      <c r="J54" s="299"/>
      <c r="K54" s="300">
        <f>SUM(K55)</f>
        <v>169.8</v>
      </c>
    </row>
    <row r="55" spans="1:11" x14ac:dyDescent="0.25">
      <c r="A55" s="284">
        <v>2.1</v>
      </c>
      <c r="B55" s="291" t="s">
        <v>780</v>
      </c>
      <c r="C55" s="286"/>
      <c r="D55" s="292"/>
      <c r="E55" s="292"/>
      <c r="F55" s="287"/>
      <c r="G55" s="293">
        <v>30</v>
      </c>
      <c r="H55" s="287" t="s">
        <v>781</v>
      </c>
      <c r="I55" s="301">
        <v>5.66</v>
      </c>
      <c r="J55" s="293">
        <v>1</v>
      </c>
      <c r="K55" s="302">
        <f>I55*G55</f>
        <v>169.8</v>
      </c>
    </row>
    <row r="56" spans="1:11" x14ac:dyDescent="0.25">
      <c r="A56" s="295">
        <v>3</v>
      </c>
      <c r="B56" s="296" t="s">
        <v>782</v>
      </c>
      <c r="C56" s="303"/>
      <c r="D56" s="304"/>
      <c r="E56" s="304"/>
      <c r="F56" s="305"/>
      <c r="G56" s="306"/>
      <c r="H56" s="305"/>
      <c r="I56" s="307"/>
      <c r="J56" s="306"/>
      <c r="K56" s="308">
        <f>SUM(K57:K58)</f>
        <v>10000</v>
      </c>
    </row>
    <row r="57" spans="1:11" ht="24" x14ac:dyDescent="0.25">
      <c r="A57" s="284">
        <v>3.1</v>
      </c>
      <c r="B57" s="309" t="s">
        <v>783</v>
      </c>
      <c r="C57" s="286"/>
      <c r="D57" s="292"/>
      <c r="E57" s="292"/>
      <c r="F57" s="287"/>
      <c r="G57" s="293">
        <v>1</v>
      </c>
      <c r="H57" s="287" t="s">
        <v>784</v>
      </c>
      <c r="I57" s="301">
        <v>5000</v>
      </c>
      <c r="J57" s="293"/>
      <c r="K57" s="302">
        <v>5000</v>
      </c>
    </row>
    <row r="58" spans="1:11" x14ac:dyDescent="0.25">
      <c r="A58" s="310">
        <v>3.2</v>
      </c>
      <c r="B58" s="290" t="s">
        <v>785</v>
      </c>
      <c r="C58" s="311"/>
      <c r="D58" s="311"/>
      <c r="E58" s="311"/>
      <c r="F58" s="311"/>
      <c r="G58" s="293">
        <v>1</v>
      </c>
      <c r="H58" s="287" t="s">
        <v>784</v>
      </c>
      <c r="I58" s="301">
        <v>5000</v>
      </c>
      <c r="J58" s="311"/>
      <c r="K58" s="302">
        <v>5000</v>
      </c>
    </row>
    <row r="59" spans="1:11" x14ac:dyDescent="0.25">
      <c r="A59" s="312"/>
      <c r="B59" s="311"/>
      <c r="C59" s="311"/>
      <c r="D59" s="311"/>
      <c r="E59" s="311"/>
      <c r="F59" s="311"/>
      <c r="G59" s="311"/>
      <c r="H59" s="311"/>
      <c r="I59" s="311"/>
      <c r="J59" s="311"/>
      <c r="K59" s="311"/>
    </row>
    <row r="60" spans="1:11" ht="15.95" customHeight="1" x14ac:dyDescent="0.25">
      <c r="A60" s="313" t="s">
        <v>786</v>
      </c>
      <c r="B60" s="468" t="s">
        <v>787</v>
      </c>
      <c r="C60" s="469"/>
      <c r="D60" s="314"/>
      <c r="E60" s="314"/>
      <c r="F60" s="314"/>
      <c r="G60" s="314"/>
      <c r="H60" s="314"/>
      <c r="I60" s="314"/>
      <c r="J60" s="314"/>
      <c r="K60" s="315"/>
    </row>
    <row r="61" spans="1:11" ht="54.95" customHeight="1" x14ac:dyDescent="0.25">
      <c r="A61" s="216">
        <v>1</v>
      </c>
      <c r="B61" s="190" t="s">
        <v>788</v>
      </c>
      <c r="C61" s="190" t="s">
        <v>789</v>
      </c>
      <c r="D61" s="189"/>
      <c r="E61" s="218">
        <v>2020</v>
      </c>
      <c r="F61" s="218" t="s">
        <v>790</v>
      </c>
      <c r="G61" s="219">
        <v>3</v>
      </c>
      <c r="H61" s="219" t="s">
        <v>791</v>
      </c>
      <c r="I61" s="220">
        <v>250</v>
      </c>
      <c r="J61" s="218" t="s">
        <v>792</v>
      </c>
      <c r="K61" s="221">
        <f>I61*G61*3</f>
        <v>2250</v>
      </c>
    </row>
    <row r="62" spans="1:11" ht="60" x14ac:dyDescent="0.25">
      <c r="A62" s="216">
        <v>2</v>
      </c>
      <c r="B62" s="190" t="s">
        <v>793</v>
      </c>
      <c r="C62" s="190" t="s">
        <v>794</v>
      </c>
      <c r="D62" s="316"/>
      <c r="E62" s="218">
        <v>2020</v>
      </c>
      <c r="F62" s="218">
        <v>2020</v>
      </c>
      <c r="G62" s="219" t="s">
        <v>795</v>
      </c>
      <c r="H62" s="317"/>
      <c r="I62" s="318"/>
      <c r="J62" s="319"/>
      <c r="K62" s="283">
        <f>SUM(K63:K68)</f>
        <v>4860</v>
      </c>
    </row>
    <row r="63" spans="1:11" x14ac:dyDescent="0.25">
      <c r="A63" s="222">
        <v>2.1</v>
      </c>
      <c r="B63" s="320" t="s">
        <v>796</v>
      </c>
      <c r="C63" s="210"/>
      <c r="D63" s="198"/>
      <c r="E63" s="197"/>
      <c r="F63" s="197"/>
      <c r="I63" s="200"/>
      <c r="J63" s="199"/>
      <c r="K63" s="321"/>
    </row>
    <row r="64" spans="1:11" x14ac:dyDescent="0.25">
      <c r="A64" s="222"/>
      <c r="B64" s="246" t="s">
        <v>797</v>
      </c>
      <c r="C64" s="210"/>
      <c r="D64" s="198"/>
      <c r="E64" s="197"/>
      <c r="F64" s="197"/>
      <c r="G64" s="199">
        <v>2</v>
      </c>
      <c r="H64" s="199" t="s">
        <v>773</v>
      </c>
      <c r="I64" s="200">
        <v>1000</v>
      </c>
      <c r="J64" s="199"/>
      <c r="K64" s="207">
        <f>(G64*I64)</f>
        <v>2000</v>
      </c>
    </row>
    <row r="65" spans="1:11" x14ac:dyDescent="0.25">
      <c r="A65" s="222"/>
      <c r="B65" s="246" t="s">
        <v>798</v>
      </c>
      <c r="C65" s="210"/>
      <c r="D65" s="198"/>
      <c r="E65" s="197"/>
      <c r="F65" s="197"/>
      <c r="G65" s="199">
        <v>3</v>
      </c>
      <c r="H65" s="199" t="s">
        <v>799</v>
      </c>
      <c r="I65" s="200">
        <v>120</v>
      </c>
      <c r="J65" s="199"/>
      <c r="K65" s="207">
        <f t="shared" ref="K65:K67" si="2">(G65*I65)</f>
        <v>360</v>
      </c>
    </row>
    <row r="66" spans="1:11" x14ac:dyDescent="0.25">
      <c r="A66" s="222"/>
      <c r="B66" s="246" t="s">
        <v>800</v>
      </c>
      <c r="C66" s="210"/>
      <c r="D66" s="198"/>
      <c r="E66" s="197"/>
      <c r="F66" s="197"/>
      <c r="G66" s="199">
        <v>4</v>
      </c>
      <c r="H66" s="199" t="s">
        <v>801</v>
      </c>
      <c r="I66" s="200">
        <v>100</v>
      </c>
      <c r="J66" s="199"/>
      <c r="K66" s="207">
        <f t="shared" si="2"/>
        <v>400</v>
      </c>
    </row>
    <row r="67" spans="1:11" x14ac:dyDescent="0.25">
      <c r="A67" s="222">
        <v>2.2000000000000002</v>
      </c>
      <c r="B67" s="320" t="s">
        <v>802</v>
      </c>
      <c r="C67" s="210"/>
      <c r="D67" s="198"/>
      <c r="E67" s="197"/>
      <c r="F67" s="197"/>
      <c r="G67" s="199">
        <v>2</v>
      </c>
      <c r="H67" s="199" t="s">
        <v>803</v>
      </c>
      <c r="I67" s="200">
        <v>300</v>
      </c>
      <c r="J67" s="199"/>
      <c r="K67" s="207">
        <f t="shared" si="2"/>
        <v>600</v>
      </c>
    </row>
    <row r="68" spans="1:11" x14ac:dyDescent="0.25">
      <c r="A68" s="222">
        <v>2.2999999999999998</v>
      </c>
      <c r="B68" s="320" t="s">
        <v>804</v>
      </c>
      <c r="C68" s="210"/>
      <c r="D68" s="198"/>
      <c r="E68" s="197"/>
      <c r="F68" s="197"/>
      <c r="G68" s="199">
        <v>1</v>
      </c>
      <c r="H68" s="199" t="s">
        <v>773</v>
      </c>
      <c r="I68" s="200">
        <v>1500</v>
      </c>
      <c r="J68" s="199"/>
      <c r="K68" s="257">
        <f>I68*G68</f>
        <v>1500</v>
      </c>
    </row>
    <row r="69" spans="1:11" ht="36" x14ac:dyDescent="0.25">
      <c r="A69" s="295">
        <v>3</v>
      </c>
      <c r="B69" s="266" t="s">
        <v>805</v>
      </c>
      <c r="C69" s="297" t="s">
        <v>806</v>
      </c>
      <c r="D69" s="298"/>
      <c r="E69" s="218">
        <v>2020</v>
      </c>
      <c r="F69" s="219" t="s">
        <v>795</v>
      </c>
      <c r="G69" s="299">
        <v>2</v>
      </c>
      <c r="H69" s="295" t="s">
        <v>781</v>
      </c>
      <c r="I69" s="300">
        <v>1000</v>
      </c>
      <c r="J69" s="299">
        <v>1</v>
      </c>
      <c r="K69" s="300">
        <f>G69*I69</f>
        <v>2000</v>
      </c>
    </row>
    <row r="70" spans="1:11" x14ac:dyDescent="0.25">
      <c r="A70" s="322"/>
      <c r="B70" s="311"/>
      <c r="C70" s="323"/>
      <c r="D70" s="324"/>
      <c r="E70" s="324"/>
      <c r="F70" s="322"/>
      <c r="G70" s="312"/>
      <c r="H70" s="322"/>
      <c r="I70" s="325"/>
      <c r="J70" s="312"/>
      <c r="K70" s="325"/>
    </row>
    <row r="71" spans="1:11" x14ac:dyDescent="0.25">
      <c r="A71" s="326"/>
      <c r="B71" s="327"/>
      <c r="C71" s="328"/>
      <c r="D71" s="329"/>
      <c r="E71" s="329"/>
      <c r="F71" s="330"/>
      <c r="G71" s="331"/>
      <c r="H71" s="330"/>
      <c r="I71" s="332"/>
      <c r="J71" s="331"/>
      <c r="K71" s="332"/>
    </row>
    <row r="72" spans="1:11" ht="16.5" thickBot="1" x14ac:dyDescent="0.3">
      <c r="A72" s="333"/>
      <c r="B72" s="334"/>
      <c r="C72" s="335" t="s">
        <v>807</v>
      </c>
      <c r="D72" s="334"/>
      <c r="E72" s="334"/>
      <c r="F72" s="336"/>
      <c r="G72" s="337"/>
      <c r="H72" s="337"/>
      <c r="I72" s="338"/>
      <c r="J72" s="339"/>
      <c r="K72" s="340">
        <f>SUM(K69,K62,K61,K54,K56,K43,K38,K35,K34,K29,K18,K10,K5)</f>
        <v>43324.5</v>
      </c>
    </row>
    <row r="75" spans="1:11" x14ac:dyDescent="0.25">
      <c r="A75" s="341" t="s">
        <v>815</v>
      </c>
      <c r="B75" s="341"/>
      <c r="C75" s="341"/>
      <c r="D75" s="341"/>
      <c r="E75" s="341"/>
      <c r="F75" s="341"/>
      <c r="G75" s="341"/>
      <c r="H75" s="341"/>
      <c r="I75" s="341"/>
      <c r="J75" s="341"/>
      <c r="K75" s="341"/>
    </row>
    <row r="76" spans="1:11" x14ac:dyDescent="0.25">
      <c r="A76" s="345"/>
      <c r="B76" s="345" t="s">
        <v>809</v>
      </c>
    </row>
    <row r="78" spans="1:11" x14ac:dyDescent="0.25">
      <c r="A78" s="344" t="s">
        <v>810</v>
      </c>
      <c r="B78" s="342"/>
    </row>
    <row r="79" spans="1:11" x14ac:dyDescent="0.25">
      <c r="A79" s="343" t="s">
        <v>811</v>
      </c>
      <c r="B79" s="343">
        <v>22.04</v>
      </c>
    </row>
    <row r="80" spans="1:11" x14ac:dyDescent="0.25">
      <c r="A80" s="343" t="s">
        <v>2</v>
      </c>
      <c r="B80" s="343">
        <v>94.91</v>
      </c>
    </row>
    <row r="81" spans="1:2" x14ac:dyDescent="0.25">
      <c r="A81" s="343" t="s">
        <v>812</v>
      </c>
      <c r="B81" s="343">
        <v>173.01</v>
      </c>
    </row>
    <row r="82" spans="1:2" x14ac:dyDescent="0.25">
      <c r="A82" s="343" t="s">
        <v>524</v>
      </c>
      <c r="B82" s="343">
        <v>2599.1999999999998</v>
      </c>
    </row>
    <row r="83" spans="1:2" x14ac:dyDescent="0.25">
      <c r="A83" s="343" t="s">
        <v>813</v>
      </c>
      <c r="B83" s="343">
        <v>21.16</v>
      </c>
    </row>
    <row r="84" spans="1:2" x14ac:dyDescent="0.25">
      <c r="A84" s="346" t="s">
        <v>814</v>
      </c>
      <c r="B84" s="347">
        <v>2910.32</v>
      </c>
    </row>
  </sheetData>
  <mergeCells count="15">
    <mergeCell ref="B33:C33"/>
    <mergeCell ref="B42:D42"/>
    <mergeCell ref="B60:C60"/>
    <mergeCell ref="F2:F3"/>
    <mergeCell ref="G2:G3"/>
    <mergeCell ref="H2:H3"/>
    <mergeCell ref="I2:I3"/>
    <mergeCell ref="J2:J3"/>
    <mergeCell ref="K2:K3"/>
    <mergeCell ref="A1:C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Normal="100" workbookViewId="0">
      <pane xSplit="7" ySplit="3" topLeftCell="H17" activePane="bottomRight" state="frozen"/>
      <selection pane="topRight" activeCell="H1" sqref="H1"/>
      <selection pane="bottomLeft" activeCell="A4" sqref="A4"/>
      <selection pane="bottomRight" activeCell="B30" sqref="B30"/>
    </sheetView>
  </sheetViews>
  <sheetFormatPr defaultColWidth="8.85546875" defaultRowHeight="16.5" x14ac:dyDescent="0.3"/>
  <cols>
    <col min="1" max="1" width="46.140625" style="43" customWidth="1"/>
    <col min="2" max="2" width="8.85546875" style="43" customWidth="1"/>
    <col min="3" max="6" width="15.7109375" style="43" customWidth="1"/>
    <col min="7" max="7" width="86" style="47" customWidth="1"/>
    <col min="8" max="16384" width="8.85546875" style="43"/>
  </cols>
  <sheetData>
    <row r="1" spans="1:7" ht="20.25" x14ac:dyDescent="0.3">
      <c r="A1" s="42" t="s">
        <v>480</v>
      </c>
      <c r="C1" s="44"/>
      <c r="D1" s="44"/>
      <c r="E1" s="44"/>
      <c r="F1" s="44"/>
    </row>
    <row r="3" spans="1:7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7" x14ac:dyDescent="0.3">
      <c r="A4" s="58" t="s">
        <v>0</v>
      </c>
      <c r="B4" s="59"/>
      <c r="C4" s="60">
        <f>SUM(C5:C5)</f>
        <v>661</v>
      </c>
      <c r="D4" s="60">
        <f>SUM(D5:D5)</f>
        <v>8921.6197183098593</v>
      </c>
      <c r="E4" s="60">
        <f>SUM(E5:E5)</f>
        <v>0</v>
      </c>
      <c r="F4" s="60">
        <f>SUM(F5:F5)</f>
        <v>0</v>
      </c>
      <c r="G4" s="61"/>
    </row>
    <row r="5" spans="1:7" x14ac:dyDescent="0.3">
      <c r="A5" s="66" t="s">
        <v>819</v>
      </c>
      <c r="B5" s="67" t="s">
        <v>509</v>
      </c>
      <c r="C5" s="68">
        <v>661</v>
      </c>
      <c r="D5" s="104">
        <f>F28</f>
        <v>8921.6197183098593</v>
      </c>
      <c r="E5" s="104"/>
      <c r="F5" s="104"/>
      <c r="G5" s="69" t="s">
        <v>495</v>
      </c>
    </row>
    <row r="8" spans="1:7" x14ac:dyDescent="0.3">
      <c r="A8" s="341" t="s">
        <v>815</v>
      </c>
      <c r="B8" s="341"/>
      <c r="C8" s="341"/>
      <c r="D8" s="341"/>
      <c r="E8" s="341"/>
      <c r="F8" s="341"/>
      <c r="G8" s="341"/>
    </row>
    <row r="9" spans="1:7" x14ac:dyDescent="0.3">
      <c r="A9" s="351" t="s">
        <v>584</v>
      </c>
      <c r="B9" s="351" t="s">
        <v>585</v>
      </c>
      <c r="D9" s="351"/>
      <c r="F9" s="351" t="s">
        <v>586</v>
      </c>
    </row>
    <row r="11" spans="1:7" x14ac:dyDescent="0.3">
      <c r="A11" s="350">
        <v>43605</v>
      </c>
      <c r="B11" s="349" t="s">
        <v>816</v>
      </c>
      <c r="D11" s="349"/>
      <c r="F11" s="349">
        <v>168</v>
      </c>
    </row>
    <row r="12" spans="1:7" x14ac:dyDescent="0.3">
      <c r="A12" s="348">
        <v>43665</v>
      </c>
      <c r="B12" s="352" t="s">
        <v>817</v>
      </c>
      <c r="D12" s="352"/>
      <c r="E12" s="352"/>
      <c r="F12" s="352">
        <v>451.24</v>
      </c>
    </row>
    <row r="14" spans="1:7" x14ac:dyDescent="0.3">
      <c r="F14" s="173">
        <f>SUM(F11:F13)</f>
        <v>619.24</v>
      </c>
    </row>
    <row r="16" spans="1:7" x14ac:dyDescent="0.3">
      <c r="A16" s="169" t="s">
        <v>818</v>
      </c>
      <c r="B16" s="169"/>
      <c r="C16" s="169"/>
      <c r="D16" s="169"/>
      <c r="E16" s="169"/>
      <c r="F16" s="169"/>
      <c r="G16" s="171"/>
    </row>
    <row r="18" spans="1:7" x14ac:dyDescent="0.3">
      <c r="A18" s="155" t="s">
        <v>632</v>
      </c>
      <c r="B18" s="155"/>
      <c r="C18" s="166"/>
      <c r="D18" s="155"/>
      <c r="E18" s="166"/>
      <c r="F18" s="166" t="s">
        <v>601</v>
      </c>
      <c r="G18" s="163"/>
    </row>
    <row r="20" spans="1:7" x14ac:dyDescent="0.3">
      <c r="A20" s="43" t="s">
        <v>837</v>
      </c>
      <c r="C20" s="353">
        <v>60</v>
      </c>
      <c r="E20" s="353">
        <f>C20</f>
        <v>60</v>
      </c>
      <c r="F20" s="353">
        <f>E20*12</f>
        <v>720</v>
      </c>
    </row>
    <row r="21" spans="1:7" x14ac:dyDescent="0.3">
      <c r="A21" s="43" t="s">
        <v>843</v>
      </c>
      <c r="C21" s="355">
        <f>12500000*3</f>
        <v>37500000</v>
      </c>
      <c r="E21" s="353"/>
      <c r="F21" s="353">
        <f>C21/14200</f>
        <v>2640.8450704225352</v>
      </c>
      <c r="G21" s="47" t="s">
        <v>838</v>
      </c>
    </row>
    <row r="22" spans="1:7" x14ac:dyDescent="0.3">
      <c r="A22" s="43" t="s">
        <v>840</v>
      </c>
      <c r="C22" s="355">
        <f>2500000*3</f>
        <v>7500000</v>
      </c>
      <c r="D22" s="43" t="s">
        <v>839</v>
      </c>
      <c r="E22" s="353"/>
      <c r="F22" s="353">
        <f>C22/14200</f>
        <v>528.16901408450701</v>
      </c>
    </row>
    <row r="23" spans="1:7" x14ac:dyDescent="0.3">
      <c r="A23" s="43" t="s">
        <v>841</v>
      </c>
      <c r="C23" s="355">
        <f>200000*15*12</f>
        <v>36000000</v>
      </c>
      <c r="E23" s="353"/>
      <c r="F23" s="353">
        <f>C23/14200</f>
        <v>2535.211267605634</v>
      </c>
    </row>
    <row r="24" spans="1:7" x14ac:dyDescent="0.3">
      <c r="A24" s="43" t="s">
        <v>842</v>
      </c>
      <c r="C24" s="353">
        <f>210*3</f>
        <v>630</v>
      </c>
      <c r="E24" s="353"/>
      <c r="F24" s="353">
        <f>C24</f>
        <v>630</v>
      </c>
    </row>
    <row r="25" spans="1:7" x14ac:dyDescent="0.3">
      <c r="A25" s="43" t="s">
        <v>844</v>
      </c>
      <c r="C25" s="355">
        <f>250000*5*12</f>
        <v>15000000</v>
      </c>
      <c r="E25" s="353"/>
      <c r="F25" s="353">
        <f>C25/14200</f>
        <v>1056.338028169014</v>
      </c>
    </row>
    <row r="26" spans="1:7" x14ac:dyDescent="0.3">
      <c r="A26" s="43" t="s">
        <v>845</v>
      </c>
      <c r="C26" s="355"/>
      <c r="E26" s="353"/>
      <c r="F26" s="353">
        <f>0.1*SUM(F20:F25)</f>
        <v>811.05633802816919</v>
      </c>
    </row>
    <row r="27" spans="1:7" x14ac:dyDescent="0.3">
      <c r="C27" s="353"/>
      <c r="E27" s="353"/>
      <c r="F27" s="353"/>
    </row>
    <row r="28" spans="1:7" ht="17.25" thickBot="1" x14ac:dyDescent="0.35">
      <c r="C28" s="353"/>
      <c r="E28" s="353"/>
      <c r="F28" s="354">
        <f>SUM(F20:F27)</f>
        <v>8921.6197183098593</v>
      </c>
    </row>
    <row r="29" spans="1:7" ht="17.25" thickTop="1" x14ac:dyDescent="0.3">
      <c r="C29" s="353"/>
      <c r="E29" s="353"/>
      <c r="F29" s="353"/>
    </row>
  </sheetData>
  <pageMargins left="0.7" right="0.7" top="0.75" bottom="0.75" header="0.3" footer="0.3"/>
  <pageSetup paperSize="9" orientation="portrait" r:id="rId1"/>
  <ignoredErrors>
    <ignoredError sqref="F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F18" sqref="F18"/>
    </sheetView>
  </sheetViews>
  <sheetFormatPr defaultColWidth="8.85546875" defaultRowHeight="16.5" x14ac:dyDescent="0.3"/>
  <cols>
    <col min="1" max="1" width="46.140625" style="43" customWidth="1"/>
    <col min="2" max="2" width="8.85546875" style="43" customWidth="1"/>
    <col min="3" max="6" width="15.7109375" style="43" customWidth="1"/>
    <col min="7" max="7" width="73.85546875" style="47" customWidth="1"/>
    <col min="8" max="16384" width="8.85546875" style="43"/>
  </cols>
  <sheetData>
    <row r="1" spans="1:7" ht="20.25" x14ac:dyDescent="0.3">
      <c r="A1" s="42" t="s">
        <v>480</v>
      </c>
      <c r="C1" s="44"/>
      <c r="D1" s="44"/>
      <c r="E1" s="44"/>
      <c r="F1" s="44"/>
    </row>
    <row r="3" spans="1:7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7" x14ac:dyDescent="0.3">
      <c r="A4" s="58" t="s">
        <v>0</v>
      </c>
      <c r="B4" s="59"/>
      <c r="C4" s="60">
        <f>SUM(C5:C5)</f>
        <v>7000</v>
      </c>
      <c r="D4" s="60">
        <f>SUM(D5:D5)</f>
        <v>10000</v>
      </c>
      <c r="E4" s="60">
        <f>SUM(E5:E5)</f>
        <v>0</v>
      </c>
      <c r="F4" s="60">
        <f>SUM(F5:F5)</f>
        <v>0</v>
      </c>
      <c r="G4" s="61"/>
    </row>
    <row r="5" spans="1:7" x14ac:dyDescent="0.3">
      <c r="A5" s="62" t="s">
        <v>3</v>
      </c>
      <c r="B5" s="63" t="s">
        <v>512</v>
      </c>
      <c r="C5" s="64">
        <v>7000</v>
      </c>
      <c r="D5" s="103">
        <v>10000</v>
      </c>
      <c r="E5" s="103"/>
      <c r="F5" s="103"/>
      <c r="G5" s="65" t="s">
        <v>482</v>
      </c>
    </row>
    <row r="7" spans="1:7" x14ac:dyDescent="0.3">
      <c r="A7" s="341" t="s">
        <v>815</v>
      </c>
      <c r="B7" s="341"/>
      <c r="C7" s="341"/>
      <c r="D7" s="341"/>
      <c r="E7" s="341"/>
      <c r="F7" s="341"/>
      <c r="G7" s="341"/>
    </row>
    <row r="9" spans="1:7" x14ac:dyDescent="0.3">
      <c r="A9" s="360" t="s">
        <v>3</v>
      </c>
      <c r="B9" s="360">
        <v>5918.2</v>
      </c>
    </row>
    <row r="10" spans="1:7" x14ac:dyDescent="0.3">
      <c r="A10" s="360" t="s">
        <v>811</v>
      </c>
      <c r="B10" s="360">
        <v>-24.65</v>
      </c>
    </row>
    <row r="11" spans="1:7" x14ac:dyDescent="0.3">
      <c r="A11" s="360" t="s">
        <v>856</v>
      </c>
      <c r="B11" s="360">
        <v>120.78</v>
      </c>
    </row>
    <row r="12" spans="1:7" x14ac:dyDescent="0.3">
      <c r="A12" s="360" t="s">
        <v>857</v>
      </c>
      <c r="B12" s="360">
        <v>603.9</v>
      </c>
    </row>
    <row r="13" spans="1:7" x14ac:dyDescent="0.3">
      <c r="A13" s="361" t="s">
        <v>814</v>
      </c>
      <c r="B13" s="362">
        <v>6618.23</v>
      </c>
    </row>
    <row r="15" spans="1:7" x14ac:dyDescent="0.3">
      <c r="A15" s="155" t="s">
        <v>632</v>
      </c>
      <c r="B15" s="155"/>
      <c r="C15" s="166"/>
      <c r="D15" s="155"/>
      <c r="E15" s="166"/>
      <c r="F15" s="166" t="s">
        <v>601</v>
      </c>
      <c r="G15" s="163"/>
    </row>
    <row r="17" spans="1:6" x14ac:dyDescent="0.3">
      <c r="A17" s="43" t="s">
        <v>858</v>
      </c>
      <c r="F17" s="360">
        <v>10000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14" sqref="A14:G14"/>
    </sheetView>
  </sheetViews>
  <sheetFormatPr defaultColWidth="8.85546875" defaultRowHeight="16.5" x14ac:dyDescent="0.3"/>
  <cols>
    <col min="1" max="1" width="46.140625" style="43" customWidth="1"/>
    <col min="2" max="2" width="8.85546875" style="43" customWidth="1"/>
    <col min="3" max="6" width="15.7109375" style="43" customWidth="1"/>
    <col min="7" max="7" width="73.85546875" style="47" customWidth="1"/>
    <col min="8" max="16384" width="8.85546875" style="43"/>
  </cols>
  <sheetData>
    <row r="1" spans="1:7" ht="20.25" x14ac:dyDescent="0.3">
      <c r="A1" s="42" t="s">
        <v>480</v>
      </c>
      <c r="C1" s="44"/>
      <c r="D1" s="44"/>
      <c r="E1" s="44"/>
      <c r="F1" s="44"/>
    </row>
    <row r="3" spans="1:7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7" x14ac:dyDescent="0.3">
      <c r="A4" s="58" t="s">
        <v>0</v>
      </c>
      <c r="B4" s="59"/>
      <c r="C4" s="60">
        <f>SUM(C5:C5)</f>
        <v>342</v>
      </c>
      <c r="D4" s="60">
        <f>SUM(D5:D5)</f>
        <v>1390.2</v>
      </c>
      <c r="E4" s="60">
        <f>SUM(E5:E5)</f>
        <v>0</v>
      </c>
      <c r="F4" s="60">
        <f>SUM(F5:F5)</f>
        <v>0</v>
      </c>
      <c r="G4" s="61"/>
    </row>
    <row r="5" spans="1:7" x14ac:dyDescent="0.3">
      <c r="A5" s="62" t="s">
        <v>4</v>
      </c>
      <c r="B5" s="63" t="s">
        <v>513</v>
      </c>
      <c r="C5" s="64">
        <v>342</v>
      </c>
      <c r="D5" s="103">
        <f>F15</f>
        <v>1390.2</v>
      </c>
      <c r="E5" s="103"/>
      <c r="F5" s="103"/>
      <c r="G5" s="65" t="s">
        <v>494</v>
      </c>
    </row>
    <row r="7" spans="1:7" x14ac:dyDescent="0.3">
      <c r="A7" s="341" t="s">
        <v>815</v>
      </c>
      <c r="B7" s="341"/>
      <c r="C7" s="341"/>
      <c r="D7" s="341"/>
      <c r="E7" s="341"/>
      <c r="F7" s="341"/>
      <c r="G7" s="341"/>
    </row>
    <row r="9" spans="1:7" x14ac:dyDescent="0.3">
      <c r="A9" s="363" t="s">
        <v>811</v>
      </c>
      <c r="B9" s="363">
        <v>0.78</v>
      </c>
    </row>
    <row r="10" spans="1:7" x14ac:dyDescent="0.3">
      <c r="A10" s="363" t="s">
        <v>859</v>
      </c>
      <c r="B10" s="363">
        <v>695.1</v>
      </c>
    </row>
    <row r="11" spans="1:7" x14ac:dyDescent="0.3">
      <c r="A11" s="363" t="s">
        <v>860</v>
      </c>
      <c r="B11" s="363">
        <v>0.01</v>
      </c>
    </row>
    <row r="12" spans="1:7" x14ac:dyDescent="0.3">
      <c r="A12" s="364" t="s">
        <v>814</v>
      </c>
      <c r="B12" s="365">
        <v>695.89</v>
      </c>
    </row>
    <row r="14" spans="1:7" x14ac:dyDescent="0.3">
      <c r="A14" s="155" t="s">
        <v>632</v>
      </c>
      <c r="B14" s="155"/>
      <c r="C14" s="166"/>
      <c r="D14" s="155"/>
      <c r="E14" s="166"/>
      <c r="F14" s="166" t="s">
        <v>601</v>
      </c>
      <c r="G14" s="163"/>
    </row>
    <row r="15" spans="1:7" x14ac:dyDescent="0.3">
      <c r="A15" s="43" t="s">
        <v>861</v>
      </c>
      <c r="C15" s="363">
        <v>695.1</v>
      </c>
      <c r="F15" s="164">
        <f>C15*2</f>
        <v>1390.2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9" sqref="A9:G9"/>
    </sheetView>
  </sheetViews>
  <sheetFormatPr defaultColWidth="8.85546875" defaultRowHeight="16.5" x14ac:dyDescent="0.3"/>
  <cols>
    <col min="1" max="1" width="46.140625" style="43" customWidth="1"/>
    <col min="2" max="2" width="8.85546875" style="43" customWidth="1"/>
    <col min="3" max="6" width="15.7109375" style="43" customWidth="1"/>
    <col min="7" max="7" width="73.85546875" style="47" customWidth="1"/>
    <col min="8" max="16384" width="8.85546875" style="43"/>
  </cols>
  <sheetData>
    <row r="1" spans="1:8" ht="20.25" x14ac:dyDescent="0.3">
      <c r="A1" s="42" t="s">
        <v>480</v>
      </c>
      <c r="C1" s="44"/>
      <c r="D1" s="44"/>
      <c r="E1" s="44"/>
      <c r="F1" s="44"/>
    </row>
    <row r="3" spans="1:8" ht="42.95" customHeight="1" x14ac:dyDescent="0.3">
      <c r="A3" s="52" t="s">
        <v>554</v>
      </c>
      <c r="B3" s="53" t="s">
        <v>555</v>
      </c>
      <c r="C3" s="54" t="s">
        <v>574</v>
      </c>
      <c r="D3" s="54" t="s">
        <v>580</v>
      </c>
      <c r="E3" s="54" t="s">
        <v>581</v>
      </c>
      <c r="F3" s="54" t="s">
        <v>582</v>
      </c>
      <c r="G3" s="55" t="s">
        <v>525</v>
      </c>
    </row>
    <row r="4" spans="1:8" x14ac:dyDescent="0.3">
      <c r="A4" s="58" t="s">
        <v>0</v>
      </c>
      <c r="B4" s="59"/>
      <c r="C4" s="60">
        <f>SUM(C5:C7)</f>
        <v>6000</v>
      </c>
      <c r="D4" s="60">
        <f>SUM(D5:D7)</f>
        <v>0</v>
      </c>
      <c r="E4" s="60">
        <f>SUM(E5:E7)</f>
        <v>0</v>
      </c>
      <c r="F4" s="60">
        <f>SUM(F5:F7)</f>
        <v>0</v>
      </c>
      <c r="G4" s="61"/>
    </row>
    <row r="5" spans="1:8" x14ac:dyDescent="0.3">
      <c r="A5" s="74" t="s">
        <v>503</v>
      </c>
      <c r="B5" s="67" t="s">
        <v>514</v>
      </c>
      <c r="C5" s="68">
        <v>6000</v>
      </c>
      <c r="D5" s="104"/>
      <c r="E5" s="104"/>
      <c r="F5" s="104"/>
      <c r="G5" s="69" t="s">
        <v>501</v>
      </c>
    </row>
    <row r="6" spans="1:8" x14ac:dyDescent="0.3">
      <c r="A6" s="75"/>
      <c r="B6" s="48" t="s">
        <v>514</v>
      </c>
      <c r="C6" s="51"/>
      <c r="D6" s="106"/>
      <c r="E6" s="106"/>
      <c r="F6" s="106"/>
      <c r="G6" s="76" t="s">
        <v>504</v>
      </c>
    </row>
    <row r="7" spans="1:8" x14ac:dyDescent="0.3">
      <c r="A7" s="77"/>
      <c r="B7" s="71" t="s">
        <v>514</v>
      </c>
      <c r="C7" s="72"/>
      <c r="D7" s="105"/>
      <c r="E7" s="105"/>
      <c r="F7" s="105"/>
      <c r="G7" s="73" t="s">
        <v>523</v>
      </c>
      <c r="H7" s="45"/>
    </row>
    <row r="9" spans="1:8" x14ac:dyDescent="0.3">
      <c r="A9" s="341" t="s">
        <v>815</v>
      </c>
      <c r="B9" s="341"/>
      <c r="C9" s="341"/>
      <c r="D9" s="341"/>
      <c r="E9" s="341"/>
      <c r="F9" s="341"/>
      <c r="G9" s="341"/>
    </row>
    <row r="10" spans="1:8" x14ac:dyDescent="0.3">
      <c r="A10" s="366" t="s">
        <v>811</v>
      </c>
      <c r="B10" s="366">
        <v>11.91</v>
      </c>
    </row>
    <row r="11" spans="1:8" x14ac:dyDescent="0.3">
      <c r="A11" s="366" t="s">
        <v>856</v>
      </c>
      <c r="B11" s="366">
        <v>90.33</v>
      </c>
    </row>
    <row r="12" spans="1:8" x14ac:dyDescent="0.3">
      <c r="A12" s="366" t="s">
        <v>862</v>
      </c>
      <c r="B12" s="366">
        <v>4481.17</v>
      </c>
    </row>
    <row r="13" spans="1:8" x14ac:dyDescent="0.3">
      <c r="A13" s="367" t="s">
        <v>814</v>
      </c>
      <c r="B13" s="368">
        <v>4583.41</v>
      </c>
    </row>
    <row r="15" spans="1:8" x14ac:dyDescent="0.3">
      <c r="A15" s="155" t="s">
        <v>863</v>
      </c>
      <c r="B15" s="155"/>
      <c r="C15" s="166"/>
      <c r="D15" s="155"/>
      <c r="E15" s="166"/>
      <c r="F15" s="166"/>
      <c r="G15" s="1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6</vt:i4>
      </vt:variant>
    </vt:vector>
  </HeadingPairs>
  <TitlesOfParts>
    <vt:vector size="30" baseType="lpstr">
      <vt:lpstr>SUMMARY</vt:lpstr>
      <vt:lpstr>A.001</vt:lpstr>
      <vt:lpstr>A.002</vt:lpstr>
      <vt:lpstr>A.003</vt:lpstr>
      <vt:lpstr>A.004</vt:lpstr>
      <vt:lpstr>A.005</vt:lpstr>
      <vt:lpstr>A.006</vt:lpstr>
      <vt:lpstr>A.007</vt:lpstr>
      <vt:lpstr>A.008</vt:lpstr>
      <vt:lpstr>A.009</vt:lpstr>
      <vt:lpstr>A.010</vt:lpstr>
      <vt:lpstr>A.011</vt:lpstr>
      <vt:lpstr>A.012</vt:lpstr>
      <vt:lpstr>A.013</vt:lpstr>
      <vt:lpstr>A.014</vt:lpstr>
      <vt:lpstr>B.005</vt:lpstr>
      <vt:lpstr>B.006</vt:lpstr>
      <vt:lpstr>B.007</vt:lpstr>
      <vt:lpstr>D.001</vt:lpstr>
      <vt:lpstr>G</vt:lpstr>
      <vt:lpstr>H</vt:lpstr>
      <vt:lpstr>Jan</vt:lpstr>
      <vt:lpstr>Feb</vt:lpstr>
      <vt:lpstr>March</vt:lpstr>
      <vt:lpstr>B.005!Print_Area</vt:lpstr>
      <vt:lpstr>B.006!Print_Area</vt:lpstr>
      <vt:lpstr>B.007!Print_Area</vt:lpstr>
      <vt:lpstr>H!Print_Area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Technical Asisstant</dc:creator>
  <cp:lastModifiedBy>CTI CFF</cp:lastModifiedBy>
  <cp:lastPrinted>2019-09-09T03:49:08Z</cp:lastPrinted>
  <dcterms:created xsi:type="dcterms:W3CDTF">2019-03-08T07:15:30Z</dcterms:created>
  <dcterms:modified xsi:type="dcterms:W3CDTF">2019-10-27T19:39:26Z</dcterms:modified>
</cp:coreProperties>
</file>